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E:\Historisk materiale\GAS\Gaslager arkiv\AUKTIONER\11-01-2022 Loaning (inverse)\"/>
    </mc:Choice>
  </mc:AlternateContent>
  <xr:revisionPtr revIDLastSave="0" documentId="13_ncr:1_{223C68C0-78A1-4A1C-B4AC-AAF2E38F6FB0}" xr6:coauthVersionLast="47" xr6:coauthVersionMax="47" xr10:uidLastSave="{00000000-0000-0000-0000-000000000000}"/>
  <bookViews>
    <workbookView xWindow="-120" yWindow="-120" windowWidth="38640" windowHeight="21240" xr2:uid="{00000000-000D-0000-FFFF-FFFF00000000}"/>
  </bookViews>
  <sheets>
    <sheet name="Bid sheet" sheetId="1" r:id="rId1"/>
    <sheet name="Exampl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4" l="1"/>
  <c r="J12" i="4"/>
  <c r="J11" i="4"/>
  <c r="J10" i="4"/>
  <c r="J32" i="4"/>
  <c r="K32" i="4" s="1"/>
  <c r="I29" i="4"/>
  <c r="H29" i="4"/>
  <c r="J29" i="4" s="1"/>
  <c r="J28" i="4"/>
  <c r="I28" i="4"/>
  <c r="H28" i="4"/>
  <c r="J27" i="4"/>
  <c r="I27" i="4"/>
  <c r="H27" i="4"/>
  <c r="I26" i="4"/>
  <c r="H26" i="4"/>
  <c r="J26" i="4" s="1"/>
  <c r="I25" i="4"/>
  <c r="H25" i="4"/>
  <c r="J25" i="4" s="1"/>
  <c r="J24" i="4"/>
  <c r="I24" i="4"/>
  <c r="H24" i="4"/>
  <c r="I23" i="4"/>
  <c r="H23" i="4"/>
  <c r="J23" i="4" s="1"/>
  <c r="I22" i="4"/>
  <c r="H22" i="4"/>
  <c r="J22" i="4" s="1"/>
  <c r="I21" i="4"/>
  <c r="H21" i="4"/>
  <c r="J21" i="4" s="1"/>
  <c r="J20" i="4"/>
  <c r="I20" i="4"/>
  <c r="H20" i="4"/>
  <c r="J19" i="4"/>
  <c r="I19" i="4"/>
  <c r="H19" i="4"/>
  <c r="I18" i="4"/>
  <c r="H18" i="4"/>
  <c r="J18" i="4" s="1"/>
  <c r="I17" i="4"/>
  <c r="H17" i="4"/>
  <c r="J17" i="4" s="1"/>
  <c r="J16" i="4"/>
  <c r="I16" i="4"/>
  <c r="H16" i="4"/>
  <c r="J15" i="4"/>
  <c r="I15" i="4"/>
  <c r="H15" i="4"/>
  <c r="I14" i="4"/>
  <c r="H14" i="4"/>
  <c r="J14" i="4" s="1"/>
  <c r="I13" i="4"/>
  <c r="H13" i="4"/>
  <c r="I12" i="4"/>
  <c r="H12" i="4"/>
  <c r="I11" i="4"/>
  <c r="H11" i="4"/>
  <c r="I10" i="4"/>
  <c r="H10" i="4"/>
  <c r="H10" i="1"/>
  <c r="D29" i="4"/>
  <c r="D28" i="4"/>
  <c r="D27" i="4"/>
  <c r="D26" i="4"/>
  <c r="D25" i="4"/>
  <c r="D24" i="4"/>
  <c r="D23" i="4"/>
  <c r="D22" i="4"/>
  <c r="D21" i="4"/>
  <c r="D20" i="4"/>
  <c r="D19" i="4"/>
  <c r="D18" i="4"/>
  <c r="D17" i="4"/>
  <c r="D16" i="4"/>
  <c r="D15" i="4"/>
  <c r="D14" i="4"/>
  <c r="D13" i="4"/>
  <c r="D12" i="4"/>
  <c r="D11" i="4"/>
  <c r="D10" i="4"/>
  <c r="J13" i="1"/>
  <c r="J14" i="1"/>
  <c r="J16" i="1"/>
  <c r="J17" i="1"/>
  <c r="J18" i="1"/>
  <c r="J19" i="1"/>
  <c r="J20" i="1"/>
  <c r="J21" i="1"/>
  <c r="J22" i="1"/>
  <c r="J23" i="1"/>
  <c r="J24" i="1"/>
  <c r="J25" i="1"/>
  <c r="J26" i="1"/>
  <c r="J27" i="1"/>
  <c r="J28" i="1"/>
  <c r="J29" i="1"/>
  <c r="I29" i="1"/>
  <c r="I28" i="1"/>
  <c r="I27" i="1"/>
  <c r="I26" i="1"/>
  <c r="I25" i="1"/>
  <c r="I24" i="1"/>
  <c r="I23" i="1"/>
  <c r="I22" i="1"/>
  <c r="I21" i="1"/>
  <c r="I20" i="1"/>
  <c r="I19" i="1"/>
  <c r="I18" i="1"/>
  <c r="I17" i="1"/>
  <c r="I16" i="1"/>
  <c r="I15" i="1"/>
  <c r="I14" i="1"/>
  <c r="I13" i="1"/>
  <c r="I12" i="1"/>
  <c r="I11" i="1"/>
  <c r="I10" i="1"/>
  <c r="J32" i="1" l="1"/>
  <c r="K32" i="1" s="1"/>
  <c r="J10" i="1"/>
  <c r="H12" i="1" l="1"/>
  <c r="J12" i="1" s="1"/>
  <c r="H13" i="1"/>
  <c r="H14" i="1"/>
  <c r="H15" i="1"/>
  <c r="J15" i="1" s="1"/>
  <c r="H16" i="1"/>
  <c r="H17" i="1"/>
  <c r="H18" i="1"/>
  <c r="H19" i="1"/>
  <c r="H20" i="1"/>
  <c r="H21" i="1"/>
  <c r="H22" i="1"/>
  <c r="H23" i="1"/>
  <c r="H24" i="1"/>
  <c r="H25" i="1"/>
  <c r="H26" i="1"/>
  <c r="H27" i="1"/>
  <c r="H28" i="1"/>
  <c r="H29" i="1"/>
  <c r="H11" i="1"/>
  <c r="J11" i="1" s="1"/>
  <c r="D11" i="1" l="1"/>
  <c r="D12" i="1"/>
  <c r="D13" i="1"/>
  <c r="D14" i="1"/>
  <c r="D15" i="1"/>
  <c r="D16" i="1"/>
  <c r="D17" i="1"/>
  <c r="D18" i="1"/>
  <c r="D19" i="1"/>
  <c r="D20" i="1"/>
  <c r="D21" i="1"/>
  <c r="D22" i="1"/>
  <c r="D23" i="1"/>
  <c r="D24" i="1"/>
  <c r="D25" i="1"/>
  <c r="D26" i="1"/>
  <c r="D27" i="1"/>
  <c r="D28" i="1"/>
  <c r="D29" i="1"/>
  <c r="D10" i="1"/>
</calcChain>
</file>

<file path=xl/sharedStrings.xml><?xml version="1.0" encoding="utf-8"?>
<sst xmlns="http://schemas.openxmlformats.org/spreadsheetml/2006/main" count="65" uniqueCount="34">
  <si>
    <t>Company name</t>
  </si>
  <si>
    <t>Contact</t>
  </si>
  <si>
    <t>Bid number</t>
  </si>
  <si>
    <t>Customer</t>
  </si>
  <si>
    <t>Volume</t>
  </si>
  <si>
    <t>Energicia</t>
  </si>
  <si>
    <t>Contact person</t>
  </si>
  <si>
    <t>Volume[MWh]</t>
  </si>
  <si>
    <t>Injection</t>
  </si>
  <si>
    <t>Withdrawal</t>
  </si>
  <si>
    <t xml:space="preserve">SBU </t>
  </si>
  <si>
    <t>+45 30 67 47 27</t>
  </si>
  <si>
    <t>Emil Karlsson</t>
  </si>
  <si>
    <t>Fill bid</t>
  </si>
  <si>
    <t>"Fixed" or "fill bid"</t>
  </si>
  <si>
    <t>Total volume [MWh]</t>
  </si>
  <si>
    <t xml:space="preserve">SBUs </t>
  </si>
  <si>
    <t>MWh</t>
  </si>
  <si>
    <t>MW</t>
  </si>
  <si>
    <t>90/90</t>
  </si>
  <si>
    <t>price [€/MWh/Product Period]</t>
  </si>
  <si>
    <t xml:space="preserve">Max capacities </t>
  </si>
  <si>
    <t>price [€/MWh]</t>
  </si>
  <si>
    <t xml:space="preserve">Total volume bid </t>
  </si>
  <si>
    <t>SECURITY for GAS LOAN</t>
  </si>
  <si>
    <t>Name</t>
  </si>
  <si>
    <t>Phone number</t>
  </si>
  <si>
    <t>300,000 MWh</t>
  </si>
  <si>
    <t xml:space="preserve"># Days for Injection/Withdrawal </t>
  </si>
  <si>
    <t>Total price  [€/Storage Period]</t>
  </si>
  <si>
    <t>Bid [€/Storage Period]</t>
  </si>
  <si>
    <t>Total SUCURITY REQUIRED  [€]</t>
  </si>
  <si>
    <t>INVERSE STORAGE PRODUCT</t>
  </si>
  <si>
    <t>Your current credit limit must be sufficient to cover a security of 35€ for each MWh you bid in the inverse storage auction. During the Delivery Period from 1-Oct-2022 to 1-Oct-2023, the credit limit will be recalculated on an ongoing basis. cf. clause 4 b) in APPENDIX II of the Auction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</si>
</sst>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 #,##0_ ;_ * \-#,##0_ ;_ * &quot;-&quot;??_ ;_ @_ "/>
    <numFmt numFmtId="166" formatCode="#,##0\ &quot;MWh&quot;"/>
    <numFmt numFmtId="167" formatCode="#,##0\ &quot; €/SY&quot;"/>
    <numFmt numFmtId="168" formatCode="0.0000\ &quot;kWh/h&quot;"/>
    <numFmt numFmtId="169" formatCode="0\ &quot; days&quot;"/>
    <numFmt numFmtId="170" formatCode="#,##0.00_ ;\-#,##0.00\ "/>
    <numFmt numFmtId="171" formatCode="#,##0\ &quot; €/Storage Period&quot;"/>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rgb="FFFDEA71"/>
      <name val="Calibri"/>
      <family val="2"/>
      <scheme val="minor"/>
    </font>
    <font>
      <b/>
      <sz val="11"/>
      <color rgb="FF000000"/>
      <name val="Calibri"/>
      <family val="2"/>
    </font>
    <font>
      <sz val="11"/>
      <color theme="1"/>
      <name val="Calibri"/>
      <family val="2"/>
    </font>
    <font>
      <sz val="11"/>
      <color theme="0" tint="-0.499984740745262"/>
      <name val="Calibri"/>
      <family val="2"/>
      <scheme val="minor"/>
    </font>
    <font>
      <b/>
      <sz val="11"/>
      <color rgb="FF415171"/>
      <name val="Calibri"/>
      <family val="2"/>
      <scheme val="minor"/>
    </font>
    <font>
      <sz val="11"/>
      <color rgb="FF41517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99C5BD"/>
        <bgColor indexed="64"/>
      </patternFill>
    </fill>
    <fill>
      <patternFill patternType="solid">
        <fgColor rgb="FFFDEA71"/>
        <bgColor indexed="64"/>
      </patternFill>
    </fill>
    <fill>
      <patternFill patternType="solid">
        <fgColor rgb="FF41517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0" fillId="2" borderId="0" xfId="0" applyFill="1"/>
    <xf numFmtId="0" fontId="2" fillId="2" borderId="0" xfId="0" applyFont="1" applyFill="1"/>
    <xf numFmtId="0" fontId="5" fillId="2" borderId="0" xfId="0" applyFont="1" applyFill="1"/>
    <xf numFmtId="0" fontId="0" fillId="0" borderId="0" xfId="0" applyFill="1"/>
    <xf numFmtId="0" fontId="6" fillId="0" borderId="0" xfId="0" applyFont="1" applyFill="1" applyBorder="1"/>
    <xf numFmtId="0" fontId="6" fillId="0" borderId="0" xfId="0" applyFont="1" applyFill="1" applyBorder="1" applyAlignment="1">
      <alignment horizontal="right"/>
    </xf>
    <xf numFmtId="0" fontId="7" fillId="0" borderId="0" xfId="0" applyFont="1" applyFill="1" applyBorder="1"/>
    <xf numFmtId="166" fontId="7" fillId="0" borderId="0" xfId="0" applyNumberFormat="1" applyFont="1" applyFill="1" applyBorder="1"/>
    <xf numFmtId="168" fontId="7" fillId="0" borderId="0" xfId="0" applyNumberFormat="1" applyFont="1" applyFill="1" applyBorder="1"/>
    <xf numFmtId="169" fontId="7" fillId="0" borderId="0" xfId="0" applyNumberFormat="1" applyFont="1" applyFill="1" applyBorder="1"/>
    <xf numFmtId="0" fontId="3" fillId="0" borderId="0" xfId="0" applyFont="1" applyFill="1" applyAlignment="1">
      <alignment horizontal="right"/>
    </xf>
    <xf numFmtId="0" fontId="4" fillId="5" borderId="0" xfId="0" applyFont="1" applyFill="1"/>
    <xf numFmtId="165" fontId="0" fillId="4" borderId="0" xfId="1" applyNumberFormat="1" applyFont="1" applyFill="1" applyProtection="1">
      <protection locked="0"/>
    </xf>
    <xf numFmtId="0" fontId="0" fillId="3" borderId="0" xfId="0" applyFill="1"/>
    <xf numFmtId="165" fontId="0" fillId="2" borderId="0" xfId="0" applyNumberFormat="1" applyFill="1"/>
    <xf numFmtId="165" fontId="8" fillId="4" borderId="0" xfId="1" applyNumberFormat="1" applyFont="1" applyFill="1" applyProtection="1">
      <protection locked="0"/>
    </xf>
    <xf numFmtId="49" fontId="8" fillId="4" borderId="0" xfId="1" applyNumberFormat="1" applyFont="1" applyFill="1" applyProtection="1">
      <protection locked="0"/>
    </xf>
    <xf numFmtId="0" fontId="8" fillId="2" borderId="0" xfId="0" applyFont="1" applyFill="1"/>
    <xf numFmtId="165" fontId="8" fillId="4" borderId="0" xfId="1" applyNumberFormat="1" applyFont="1" applyFill="1" applyAlignment="1" applyProtection="1">
      <alignment horizontal="center" vertical="center"/>
      <protection locked="0"/>
    </xf>
    <xf numFmtId="0" fontId="4" fillId="5" borderId="0" xfId="0" applyFont="1" applyFill="1" applyAlignment="1">
      <alignment horizontal="center" vertical="center"/>
    </xf>
    <xf numFmtId="2" fontId="8" fillId="4" borderId="0" xfId="0" applyNumberFormat="1" applyFont="1" applyFill="1" applyAlignment="1" applyProtection="1">
      <alignment horizontal="center" vertical="center"/>
      <protection locked="0"/>
    </xf>
    <xf numFmtId="167" fontId="0" fillId="3" borderId="0" xfId="0" applyNumberFormat="1" applyFill="1" applyAlignment="1">
      <alignment horizontal="center" vertical="center"/>
    </xf>
    <xf numFmtId="167" fontId="10" fillId="2" borderId="0" xfId="0" applyNumberFormat="1" applyFont="1" applyFill="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1" fontId="0" fillId="3" borderId="0" xfId="0" applyNumberFormat="1" applyFill="1" applyAlignment="1">
      <alignment horizontal="center" vertical="center"/>
    </xf>
    <xf numFmtId="167" fontId="9" fillId="2" borderId="0" xfId="0" applyNumberFormat="1" applyFont="1" applyFill="1" applyAlignment="1">
      <alignment horizontal="center" vertical="center"/>
    </xf>
    <xf numFmtId="165" fontId="0" fillId="2" borderId="0" xfId="1" applyNumberFormat="1" applyFont="1" applyFill="1"/>
    <xf numFmtId="171" fontId="0" fillId="3" borderId="0" xfId="0" applyNumberFormat="1" applyFill="1" applyAlignment="1">
      <alignment horizontal="center"/>
    </xf>
    <xf numFmtId="166" fontId="0" fillId="3" borderId="0" xfId="0" applyNumberFormat="1" applyFill="1" applyAlignment="1">
      <alignment horizontal="center"/>
    </xf>
    <xf numFmtId="167" fontId="4" fillId="3" borderId="0" xfId="0" applyNumberFormat="1" applyFont="1" applyFill="1" applyAlignment="1">
      <alignment horizontal="center" vertical="center"/>
    </xf>
    <xf numFmtId="167" fontId="3" fillId="3" borderId="0" xfId="0" applyNumberFormat="1" applyFont="1" applyFill="1" applyAlignment="1">
      <alignment horizontal="center" vertical="center"/>
    </xf>
    <xf numFmtId="0" fontId="0" fillId="3" borderId="0" xfId="0" applyFill="1" applyAlignment="1">
      <alignment horizontal="left" vertical="center" wrapText="1"/>
    </xf>
    <xf numFmtId="170" fontId="0" fillId="3" borderId="0" xfId="1" applyNumberFormat="1" applyFont="1" applyFill="1" applyBorder="1" applyAlignment="1">
      <alignment horizontal="center" vertical="center"/>
    </xf>
    <xf numFmtId="166" fontId="0" fillId="3" borderId="0" xfId="0" applyNumberFormat="1" applyFill="1" applyAlignment="1">
      <alignment horizontal="center" vertical="center"/>
    </xf>
    <xf numFmtId="4" fontId="0" fillId="3" borderId="0" xfId="0" applyNumberFormat="1" applyFill="1" applyAlignment="1">
      <alignment horizontal="center" vertical="center"/>
    </xf>
  </cellXfs>
  <cellStyles count="2">
    <cellStyle name="Comma" xfId="1" builtinId="3"/>
    <cellStyle name="Normal" xfId="0" builtinId="0"/>
  </cellStyles>
  <dxfs count="1">
    <dxf>
      <font>
        <b/>
        <i val="0"/>
      </font>
      <numFmt numFmtId="2" formatCode="0.00"/>
      <fill>
        <patternFill>
          <bgColor rgb="FFFF0000"/>
        </patternFill>
      </fill>
    </dxf>
  </dxfs>
  <tableStyles count="0" defaultTableStyle="TableStyleMedium2" defaultPivotStyle="PivotStyleLight16"/>
  <colors>
    <mruColors>
      <color rgb="FF415171"/>
      <color rgb="FFFDEA71"/>
      <color rgb="FF99C5BD"/>
      <color rgb="FF6AA7B7"/>
      <color rgb="FF7A81AD"/>
      <color rgb="FFF49090"/>
      <color rgb="FFE2564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133349</xdr:rowOff>
    </xdr:from>
    <xdr:to>
      <xdr:col>2</xdr:col>
      <xdr:colOff>11349</xdr:colOff>
      <xdr:row>4</xdr:row>
      <xdr:rowOff>47624</xdr:rowOff>
    </xdr:to>
    <xdr:pic>
      <xdr:nvPicPr>
        <xdr:cNvPr id="4" name="Picture 129" descr="cid:image002.jpg@01D230FA.F043860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49"/>
          <a:ext cx="93527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114300</xdr:colOff>
      <xdr:row>1</xdr:row>
      <xdr:rowOff>19050</xdr:rowOff>
    </xdr:from>
    <xdr:to>
      <xdr:col>17</xdr:col>
      <xdr:colOff>549275</xdr:colOff>
      <xdr:row>38</xdr:row>
      <xdr:rowOff>52917</xdr:rowOff>
    </xdr:to>
    <xdr:sp macro="" textlink="">
      <xdr:nvSpPr>
        <xdr:cNvPr id="5" name="Rektangel 4">
          <a:extLst>
            <a:ext uri="{FF2B5EF4-FFF2-40B4-BE49-F238E27FC236}">
              <a16:creationId xmlns:a16="http://schemas.microsoft.com/office/drawing/2014/main" id="{4E36A5C3-3FEA-48AA-9711-1F9AF0F1DACC}"/>
            </a:ext>
          </a:extLst>
        </xdr:cNvPr>
        <xdr:cNvSpPr/>
      </xdr:nvSpPr>
      <xdr:spPr>
        <a:xfrm>
          <a:off x="13978467" y="209550"/>
          <a:ext cx="6859058" cy="7082367"/>
        </a:xfrm>
        <a:prstGeom prst="rect">
          <a:avLst/>
        </a:prstGeom>
        <a:solidFill>
          <a:srgbClr val="415171"/>
        </a:solidFill>
        <a:ln>
          <a:solidFill>
            <a:srgbClr val="7A81A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400" b="1">
              <a:solidFill>
                <a:srgbClr val="FDEA71"/>
              </a:solidFill>
              <a:effectLst/>
              <a:latin typeface="+mn-lt"/>
              <a:ea typeface="+mn-ea"/>
              <a:cs typeface="+mn-cs"/>
            </a:rPr>
            <a:t>ATTENTION:</a:t>
          </a:r>
        </a:p>
        <a:p>
          <a:endParaRPr lang="en-GB" sz="1100">
            <a:solidFill>
              <a:schemeClr val="lt1"/>
            </a:solidFill>
            <a:effectLst/>
            <a:latin typeface="+mn-lt"/>
            <a:ea typeface="+mn-ea"/>
            <a:cs typeface="+mn-cs"/>
          </a:endParaRPr>
        </a:p>
        <a:p>
          <a:r>
            <a:rPr lang="en-US" sz="1100" b="0" i="0" baseline="0">
              <a:solidFill>
                <a:schemeClr val="lt1"/>
              </a:solidFill>
              <a:effectLst/>
              <a:latin typeface="+mn-lt"/>
              <a:ea typeface="+mn-ea"/>
              <a:cs typeface="+mn-cs"/>
            </a:rPr>
            <a:t>The Auction is a </a:t>
          </a:r>
          <a:r>
            <a:rPr lang="da-DK" sz="1100" b="1" i="0" u="sng" baseline="0">
              <a:solidFill>
                <a:schemeClr val="lt1"/>
              </a:solidFill>
              <a:effectLst/>
              <a:latin typeface="+mn-lt"/>
              <a:ea typeface="+mn-ea"/>
              <a:cs typeface="+mn-cs"/>
            </a:rPr>
            <a:t>Pay as bid</a:t>
          </a:r>
          <a:r>
            <a:rPr lang="da-DK" sz="1100" b="1" i="0" baseline="0">
              <a:solidFill>
                <a:schemeClr val="lt1"/>
              </a:solidFill>
              <a:effectLst/>
              <a:latin typeface="+mn-lt"/>
              <a:ea typeface="+mn-ea"/>
              <a:cs typeface="+mn-cs"/>
            </a:rPr>
            <a:t> </a:t>
          </a:r>
          <a:r>
            <a:rPr lang="da-DK" sz="1100" b="0" i="0" baseline="0">
              <a:solidFill>
                <a:schemeClr val="lt1"/>
              </a:solidFill>
              <a:effectLst/>
              <a:latin typeface="+mn-lt"/>
              <a:ea typeface="+mn-ea"/>
              <a:cs typeface="+mn-cs"/>
            </a:rPr>
            <a:t>Auction.</a:t>
          </a:r>
          <a:endParaRPr lang="da-DK">
            <a:effectLst/>
          </a:endParaRPr>
        </a:p>
        <a:p>
          <a:r>
            <a:rPr lang="en-GB" sz="1100" b="0" u="none" baseline="0">
              <a:solidFill>
                <a:schemeClr val="lt1"/>
              </a:solidFill>
              <a:effectLst/>
              <a:latin typeface="+mn-lt"/>
              <a:ea typeface="+mn-ea"/>
              <a:cs typeface="+mn-cs"/>
            </a:rPr>
            <a:t>The Storage Period starts on 1 October 2022 at 06.00 and ends on 1 October 2023 at 06.00. </a:t>
          </a:r>
        </a:p>
        <a:p>
          <a:endParaRPr lang="en-GB" sz="1100" b="1" u="sng" baseline="0">
            <a:solidFill>
              <a:schemeClr val="lt1"/>
            </a:solidFill>
            <a:effectLst/>
            <a:latin typeface="+mn-lt"/>
            <a:ea typeface="+mn-ea"/>
            <a:cs typeface="+mn-cs"/>
          </a:endParaRPr>
        </a:p>
        <a:p>
          <a:r>
            <a:rPr lang="en-GB" sz="1100" b="1" u="sng" baseline="0">
              <a:solidFill>
                <a:schemeClr val="lt1"/>
              </a:solidFill>
              <a:effectLst/>
              <a:latin typeface="+mn-lt"/>
              <a:ea typeface="+mn-ea"/>
              <a:cs typeface="+mn-cs"/>
            </a:rPr>
            <a:t>Allocation</a:t>
          </a:r>
          <a:endParaRPr lang="da-DK">
            <a:effectLst/>
          </a:endParaRPr>
        </a:p>
        <a:p>
          <a:r>
            <a:rPr lang="en-GB" sz="1100" b="0">
              <a:solidFill>
                <a:schemeClr val="lt1"/>
              </a:solidFill>
              <a:effectLst/>
              <a:latin typeface="+mn-lt"/>
              <a:ea typeface="+mn-ea"/>
              <a:cs typeface="+mn-cs"/>
            </a:rPr>
            <a:t>GSD shall sort all Bids from the highest to the lowest price and allocate the offered number of SBUs from the top until no more SBUs are available or no more SBUs are demanded: </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a) If</a:t>
          </a:r>
          <a:r>
            <a:rPr lang="en-GB" sz="1100" b="1">
              <a:solidFill>
                <a:schemeClr val="lt1"/>
              </a:solidFill>
              <a:effectLst/>
              <a:latin typeface="+mn-lt"/>
              <a:ea typeface="+mn-ea"/>
              <a:cs typeface="+mn-cs"/>
            </a:rPr>
            <a:t> </a:t>
          </a:r>
          <a:r>
            <a:rPr lang="en-GB" sz="1100" b="0">
              <a:solidFill>
                <a:schemeClr val="lt1"/>
              </a:solidFill>
              <a:effectLst/>
              <a:latin typeface="+mn-lt"/>
              <a:ea typeface="+mn-ea"/>
              <a:cs typeface="+mn-cs"/>
            </a:rPr>
            <a:t>the total of all received valid Bids exceeds the Maximum Quantity offered in the Auction in compliance with clause 5.2, the Quantity of the first Bid that causes the Maximum Quantity to be exceeded (the “Exceeding Bid”) will be reduced to a Quantity whereby the Maximum Quantity is no longer exceeded.</a:t>
          </a:r>
          <a:endParaRPr lang="da-DK">
            <a:effectLst/>
          </a:endParaRPr>
        </a:p>
        <a:p>
          <a:r>
            <a:rPr lang="en-GB"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b) The reduction of Quantity will be performed only if a “fill bid” has been declared by the Bidder, who submitted the Exceeding Bid. In case of “fixed volume bid” has been declared for the Exceeding Bid, the Bid will be automatically withdrawn rather than reduced. This is to avoid that the Bidder, who submitted the Exceeding Bid receives only a minor quantity of capacity. </a:t>
          </a:r>
          <a:endParaRPr lang="da-DK">
            <a:effectLst/>
          </a:endParaRPr>
        </a:p>
        <a:p>
          <a:r>
            <a:rPr lang="en-US" sz="1100">
              <a:solidFill>
                <a:schemeClr val="lt1"/>
              </a:solidFill>
              <a:effectLst/>
              <a:latin typeface="+mn-lt"/>
              <a:ea typeface="+mn-ea"/>
              <a:cs typeface="+mn-cs"/>
            </a:rPr>
            <a:t> </a:t>
          </a:r>
          <a:endParaRPr lang="da-DK">
            <a:effectLst/>
          </a:endParaRPr>
        </a:p>
        <a:p>
          <a:r>
            <a:rPr lang="en-GB" sz="1100" b="0">
              <a:solidFill>
                <a:schemeClr val="lt1"/>
              </a:solidFill>
              <a:effectLst/>
              <a:latin typeface="+mn-lt"/>
              <a:ea typeface="+mn-ea"/>
              <a:cs typeface="+mn-cs"/>
            </a:rPr>
            <a:t>c) If there are identical Bids in price, declared as “fill bid”, which also happened to be Exceeding Bids, GSD shall choose the Bid with the highest Quantity. If both Price and Quantity are identical, the Exceeding Bids will be reduced pro rata their Quantity, rounded to the nearest whole number.</a:t>
          </a:r>
          <a:endParaRPr lang="da-DK">
            <a:effectLst/>
          </a:endParaRPr>
        </a:p>
        <a:p>
          <a:pPr eaLnBrk="1" fontAlgn="auto" latinLnBrk="0" hangingPunct="1"/>
          <a:endParaRPr lang="da-DK" sz="1100" b="1" u="sng">
            <a:solidFill>
              <a:schemeClr val="lt1"/>
            </a:solidFill>
            <a:effectLst/>
            <a:latin typeface="+mn-lt"/>
            <a:ea typeface="+mn-ea"/>
            <a:cs typeface="+mn-cs"/>
          </a:endParaRPr>
        </a:p>
        <a:p>
          <a:pPr eaLnBrk="1" fontAlgn="auto" latinLnBrk="0" hangingPunct="1"/>
          <a:r>
            <a:rPr lang="da-DK" sz="1100" b="1" u="sng">
              <a:solidFill>
                <a:schemeClr val="lt1"/>
              </a:solidFill>
              <a:effectLst/>
              <a:latin typeface="+mn-lt"/>
              <a:ea typeface="+mn-ea"/>
              <a:cs typeface="+mn-cs"/>
            </a:rPr>
            <a:t>Reservation</a:t>
          </a:r>
          <a:r>
            <a:rPr lang="da-DK" sz="1100" b="1" u="sng" baseline="0">
              <a:solidFill>
                <a:schemeClr val="lt1"/>
              </a:solidFill>
              <a:effectLst/>
              <a:latin typeface="+mn-lt"/>
              <a:ea typeface="+mn-ea"/>
              <a:cs typeface="+mn-cs"/>
            </a:rPr>
            <a:t> price</a:t>
          </a:r>
          <a:endParaRPr lang="da-DK">
            <a:effectLst/>
          </a:endParaRPr>
        </a:p>
        <a:p>
          <a:pPr eaLnBrk="1" fontAlgn="auto" latinLnBrk="0" hangingPunct="1"/>
          <a:r>
            <a:rPr lang="en-GB" sz="1100">
              <a:solidFill>
                <a:schemeClr val="lt1"/>
              </a:solidFill>
              <a:effectLst/>
              <a:latin typeface="+mn-lt"/>
              <a:ea typeface="+mn-ea"/>
              <a:cs typeface="+mn-cs"/>
            </a:rPr>
            <a:t>The</a:t>
          </a:r>
          <a:r>
            <a:rPr lang="en-GB" sz="1100" baseline="0">
              <a:solidFill>
                <a:schemeClr val="lt1"/>
              </a:solidFill>
              <a:effectLst/>
              <a:latin typeface="+mn-lt"/>
              <a:ea typeface="+mn-ea"/>
              <a:cs typeface="+mn-cs"/>
            </a:rPr>
            <a:t> reservation price  is  10.0 €/MWh. </a:t>
          </a:r>
          <a:r>
            <a:rPr lang="en-GB" sz="1100">
              <a:solidFill>
                <a:schemeClr val="lt1"/>
              </a:solidFill>
              <a:effectLst/>
              <a:latin typeface="+mn-lt"/>
              <a:ea typeface="+mn-ea"/>
              <a:cs typeface="+mn-cs"/>
            </a:rPr>
            <a:t>All bids below the reservation  price will not be taken in to account in the auction.</a:t>
          </a:r>
          <a:endParaRPr lang="da-DK">
            <a:effectLst/>
          </a:endParaRPr>
        </a:p>
        <a:p>
          <a:r>
            <a:rPr lang="en-GB" sz="1100">
              <a:solidFill>
                <a:schemeClr val="lt1"/>
              </a:solidFill>
              <a:effectLst/>
              <a:latin typeface="+mn-lt"/>
              <a:ea typeface="+mn-ea"/>
              <a:cs typeface="+mn-cs"/>
            </a:rPr>
            <a:t> </a:t>
          </a:r>
          <a:endParaRPr lang="da-DK">
            <a:effectLst/>
          </a:endParaRPr>
        </a:p>
        <a:p>
          <a:r>
            <a:rPr lang="en-GB" sz="1100" b="1" u="sng">
              <a:solidFill>
                <a:schemeClr val="lt1"/>
              </a:solidFill>
              <a:effectLst/>
              <a:latin typeface="+mn-lt"/>
              <a:ea typeface="+mn-ea"/>
              <a:cs typeface="+mn-cs"/>
            </a:rPr>
            <a:t>How to use the bid sheet</a:t>
          </a:r>
          <a:endParaRPr lang="da-DK">
            <a:effectLst/>
          </a:endParaRPr>
        </a:p>
        <a:p>
          <a:r>
            <a:rPr lang="en-GB" sz="1100">
              <a:solidFill>
                <a:schemeClr val="lt1"/>
              </a:solidFill>
              <a:effectLst/>
              <a:latin typeface="+mn-lt"/>
              <a:ea typeface="+mn-ea"/>
              <a:cs typeface="+mn-cs"/>
            </a:rPr>
            <a:t>1</a:t>
          </a:r>
          <a:r>
            <a:rPr lang="en-GB" sz="1100" baseline="0">
              <a:solidFill>
                <a:schemeClr val="lt1"/>
              </a:solidFill>
              <a:effectLst/>
              <a:latin typeface="+mn-lt"/>
              <a:ea typeface="+mn-ea"/>
              <a:cs typeface="+mn-cs"/>
            </a:rPr>
            <a:t> Fill out Company name and contact phone number</a:t>
          </a:r>
          <a:endParaRPr lang="da-DK">
            <a:effectLst/>
          </a:endParaRPr>
        </a:p>
        <a:p>
          <a:r>
            <a:rPr lang="en-GB" sz="1100">
              <a:solidFill>
                <a:schemeClr val="lt1"/>
              </a:solidFill>
              <a:effectLst/>
              <a:latin typeface="+mn-lt"/>
              <a:ea typeface="+mn-ea"/>
              <a:cs typeface="+mn-cs"/>
            </a:rPr>
            <a:t>2 Specify whether</a:t>
          </a:r>
          <a:r>
            <a:rPr lang="en-GB" sz="1100" baseline="0">
              <a:solidFill>
                <a:schemeClr val="lt1"/>
              </a:solidFill>
              <a:effectLst/>
              <a:latin typeface="+mn-lt"/>
              <a:ea typeface="+mn-ea"/>
              <a:cs typeface="+mn-cs"/>
            </a:rPr>
            <a:t> the highest bid is "fixed volume bid"  or "fill bid" (Auction Rules, clause 6.7.) </a:t>
          </a:r>
          <a:endParaRPr lang="da-DK">
            <a:effectLst/>
          </a:endParaRPr>
        </a:p>
        <a:p>
          <a:r>
            <a:rPr lang="en-GB" sz="1100">
              <a:solidFill>
                <a:schemeClr val="lt1"/>
              </a:solidFill>
              <a:effectLst/>
              <a:latin typeface="+mn-lt"/>
              <a:ea typeface="+mn-ea"/>
              <a:cs typeface="+mn-cs"/>
            </a:rPr>
            <a:t>3 Enter the volume (MWh)</a:t>
          </a:r>
          <a:r>
            <a:rPr lang="en-GB" sz="1100" baseline="0">
              <a:solidFill>
                <a:schemeClr val="lt1"/>
              </a:solidFill>
              <a:effectLst/>
              <a:latin typeface="+mn-lt"/>
              <a:ea typeface="+mn-ea"/>
              <a:cs typeface="+mn-cs"/>
            </a:rPr>
            <a:t> in "volume" </a:t>
          </a:r>
          <a:r>
            <a:rPr lang="en-GB" sz="1100">
              <a:solidFill>
                <a:schemeClr val="lt1"/>
              </a:solidFill>
              <a:effectLst/>
              <a:latin typeface="+mn-lt"/>
              <a:ea typeface="+mn-ea"/>
              <a:cs typeface="+mn-cs"/>
            </a:rPr>
            <a:t>and price in "Price" for every bid in the yellow cells</a:t>
          </a:r>
          <a:endParaRPr lang="da-DK">
            <a:effectLst/>
          </a:endParaRPr>
        </a:p>
        <a:p>
          <a:r>
            <a:rPr lang="en-GB" sz="1100">
              <a:solidFill>
                <a:schemeClr val="lt1"/>
              </a:solidFill>
              <a:effectLst/>
              <a:latin typeface="+mn-lt"/>
              <a:ea typeface="+mn-ea"/>
              <a:cs typeface="+mn-cs"/>
            </a:rPr>
            <a:t>4 Bids are to be in descending price</a:t>
          </a:r>
          <a:endParaRPr lang="da-DK">
            <a:effectLst/>
          </a:endParaRPr>
        </a:p>
        <a:p>
          <a:r>
            <a:rPr lang="en-GB" sz="1100">
              <a:solidFill>
                <a:schemeClr val="lt1"/>
              </a:solidFill>
              <a:effectLst/>
              <a:latin typeface="+mn-lt"/>
              <a:ea typeface="+mn-ea"/>
              <a:cs typeface="+mn-cs"/>
            </a:rPr>
            <a:t>5 Save the bid sheet and mail it to </a:t>
          </a:r>
          <a:r>
            <a:rPr lang="en-GB" sz="1100" u="sng">
              <a:solidFill>
                <a:schemeClr val="lt1"/>
              </a:solidFill>
              <a:effectLst/>
              <a:latin typeface="+mn-lt"/>
              <a:ea typeface="+mn-ea"/>
              <a:cs typeface="+mn-cs"/>
            </a:rPr>
            <a:t>contact@gasstorage.dk</a:t>
          </a:r>
          <a:r>
            <a:rPr lang="en-GB" sz="1100">
              <a:solidFill>
                <a:schemeClr val="lt1"/>
              </a:solidFill>
              <a:effectLst/>
              <a:latin typeface="+mn-lt"/>
              <a:ea typeface="+mn-ea"/>
              <a:cs typeface="+mn-cs"/>
            </a:rPr>
            <a:t>  </a:t>
          </a:r>
          <a:endParaRPr lang="da-DK">
            <a:effectLst/>
          </a:endParaRPr>
        </a:p>
        <a:p>
          <a:endParaRPr lang="en-GB" sz="1100" b="1" u="sng">
            <a:solidFill>
              <a:schemeClr val="lt1"/>
            </a:solidFill>
            <a:effectLst/>
            <a:latin typeface="+mn-lt"/>
            <a:ea typeface="+mn-ea"/>
            <a:cs typeface="+mn-cs"/>
          </a:endParaRPr>
        </a:p>
        <a:p>
          <a:r>
            <a:rPr lang="en-GB" sz="1100" b="1" u="sng">
              <a:solidFill>
                <a:schemeClr val="lt1"/>
              </a:solidFill>
              <a:effectLst/>
              <a:latin typeface="+mn-lt"/>
              <a:ea typeface="+mn-ea"/>
              <a:cs typeface="+mn-cs"/>
            </a:rPr>
            <a:t>Calculations</a:t>
          </a:r>
          <a:endParaRPr lang="da-DK">
            <a:effectLst/>
          </a:endParaRPr>
        </a:p>
        <a:p>
          <a:r>
            <a:rPr lang="en-GB" sz="1100">
              <a:solidFill>
                <a:schemeClr val="lt1"/>
              </a:solidFill>
              <a:effectLst/>
              <a:latin typeface="+mn-lt"/>
              <a:ea typeface="+mn-ea"/>
              <a:cs typeface="+mn-cs"/>
            </a:rPr>
            <a:t> The price per storage year for each bid is calculated in column  “Bid”</a:t>
          </a:r>
          <a:endParaRPr lang="da-DK">
            <a:effectLst/>
          </a:endParaRPr>
        </a:p>
        <a:p>
          <a:r>
            <a:rPr lang="en-GB" sz="1100">
              <a:solidFill>
                <a:schemeClr val="lt1"/>
              </a:solidFill>
              <a:effectLst/>
              <a:latin typeface="+mn-lt"/>
              <a:ea typeface="+mn-ea"/>
              <a:cs typeface="+mn-cs"/>
            </a:rPr>
            <a:t> The total volume cleared at the bid price is calculated in  column “Total volume bid”</a:t>
          </a:r>
          <a:endParaRPr lang="da-DK">
            <a:effectLst/>
          </a:endParaRPr>
        </a:p>
        <a:p>
          <a:r>
            <a:rPr lang="en-GB" sz="1100">
              <a:solidFill>
                <a:schemeClr val="lt1"/>
              </a:solidFill>
              <a:effectLst/>
              <a:latin typeface="+mn-lt"/>
              <a:ea typeface="+mn-ea"/>
              <a:cs typeface="+mn-cs"/>
            </a:rPr>
            <a:t> The total price for the total cleared bid is calculated in column  "Total price"</a:t>
          </a:r>
          <a:endParaRPr lang="da-DK">
            <a:effectLst/>
          </a:endParaRPr>
        </a:p>
        <a:p>
          <a:r>
            <a:rPr lang="en-GB" sz="1100">
              <a:solidFill>
                <a:schemeClr val="lt1"/>
              </a:solidFill>
              <a:effectLst/>
              <a:latin typeface="+mn-lt"/>
              <a:ea typeface="+mn-ea"/>
              <a:cs typeface="+mn-cs"/>
            </a:rPr>
            <a:t> The requirable security</a:t>
          </a:r>
          <a:r>
            <a:rPr lang="en-GB" sz="1100" baseline="0">
              <a:solidFill>
                <a:schemeClr val="lt1"/>
              </a:solidFill>
              <a:effectLst/>
              <a:latin typeface="+mn-lt"/>
              <a:ea typeface="+mn-ea"/>
              <a:cs typeface="+mn-cs"/>
            </a:rPr>
            <a:t> for the gas loan is calculated in column "</a:t>
          </a:r>
          <a:r>
            <a:rPr lang="en-GB" sz="1100">
              <a:solidFill>
                <a:schemeClr val="lt1"/>
              </a:solidFill>
              <a:effectLst/>
              <a:latin typeface="+mn-lt"/>
              <a:ea typeface="+mn-ea"/>
              <a:cs typeface="+mn-cs"/>
            </a:rPr>
            <a:t> Total SUCURITY  [€]"</a:t>
          </a:r>
          <a:endParaRPr lang="da-DK">
            <a:effectLst/>
          </a:endParaRPr>
        </a:p>
        <a:p>
          <a:endParaRPr lang="da-DK">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133349</xdr:rowOff>
    </xdr:from>
    <xdr:to>
      <xdr:col>2</xdr:col>
      <xdr:colOff>11349</xdr:colOff>
      <xdr:row>4</xdr:row>
      <xdr:rowOff>47624</xdr:rowOff>
    </xdr:to>
    <xdr:pic>
      <xdr:nvPicPr>
        <xdr:cNvPr id="3" name="Picture 129" descr="cid:image002.jpg@01D230FA.F043860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49"/>
          <a:ext cx="93527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295275</xdr:colOff>
      <xdr:row>0</xdr:row>
      <xdr:rowOff>133349</xdr:rowOff>
    </xdr:from>
    <xdr:to>
      <xdr:col>2</xdr:col>
      <xdr:colOff>11349</xdr:colOff>
      <xdr:row>4</xdr:row>
      <xdr:rowOff>47624</xdr:rowOff>
    </xdr:to>
    <xdr:pic>
      <xdr:nvPicPr>
        <xdr:cNvPr id="4" name="Picture 129" descr="cid:image002.jpg@01D230FA.F0438600">
          <a:extLst>
            <a:ext uri="{FF2B5EF4-FFF2-40B4-BE49-F238E27FC236}">
              <a16:creationId xmlns:a16="http://schemas.microsoft.com/office/drawing/2014/main" id="{161FDF48-7A42-4A08-B85A-AA6FE1B34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49"/>
          <a:ext cx="935274"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484717</xdr:colOff>
      <xdr:row>1</xdr:row>
      <xdr:rowOff>19050</xdr:rowOff>
    </xdr:from>
    <xdr:to>
      <xdr:col>18</xdr:col>
      <xdr:colOff>305859</xdr:colOff>
      <xdr:row>38</xdr:row>
      <xdr:rowOff>52917</xdr:rowOff>
    </xdr:to>
    <xdr:sp macro="" textlink="">
      <xdr:nvSpPr>
        <xdr:cNvPr id="6" name="Rektangel 5">
          <a:extLst>
            <a:ext uri="{FF2B5EF4-FFF2-40B4-BE49-F238E27FC236}">
              <a16:creationId xmlns:a16="http://schemas.microsoft.com/office/drawing/2014/main" id="{0BE7E316-3D8B-4D29-9942-FD320F11177B}"/>
            </a:ext>
          </a:extLst>
        </xdr:cNvPr>
        <xdr:cNvSpPr/>
      </xdr:nvSpPr>
      <xdr:spPr>
        <a:xfrm>
          <a:off x="15449550" y="209550"/>
          <a:ext cx="6859059" cy="7082367"/>
        </a:xfrm>
        <a:prstGeom prst="rect">
          <a:avLst/>
        </a:prstGeom>
        <a:solidFill>
          <a:srgbClr val="415171"/>
        </a:solidFill>
        <a:ln>
          <a:solidFill>
            <a:srgbClr val="7A81A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400" b="1">
              <a:solidFill>
                <a:srgbClr val="FDEA71"/>
              </a:solidFill>
              <a:effectLst/>
              <a:latin typeface="+mn-lt"/>
              <a:ea typeface="+mn-ea"/>
              <a:cs typeface="+mn-cs"/>
            </a:rPr>
            <a:t>ATTENTION:</a:t>
          </a:r>
        </a:p>
        <a:p>
          <a:endParaRPr lang="en-GB" sz="1100">
            <a:solidFill>
              <a:schemeClr val="lt1"/>
            </a:solidFill>
            <a:effectLst/>
            <a:latin typeface="+mn-lt"/>
            <a:ea typeface="+mn-ea"/>
            <a:cs typeface="+mn-cs"/>
          </a:endParaRPr>
        </a:p>
        <a:p>
          <a:r>
            <a:rPr lang="en-US" sz="1100" b="0" i="0" baseline="0">
              <a:solidFill>
                <a:schemeClr val="lt1"/>
              </a:solidFill>
              <a:effectLst/>
              <a:latin typeface="+mn-lt"/>
              <a:ea typeface="+mn-ea"/>
              <a:cs typeface="+mn-cs"/>
            </a:rPr>
            <a:t>The Auction is a </a:t>
          </a:r>
          <a:r>
            <a:rPr lang="da-DK" sz="1100" b="1" i="0" u="sng" baseline="0">
              <a:solidFill>
                <a:schemeClr val="lt1"/>
              </a:solidFill>
              <a:effectLst/>
              <a:latin typeface="+mn-lt"/>
              <a:ea typeface="+mn-ea"/>
              <a:cs typeface="+mn-cs"/>
            </a:rPr>
            <a:t>Pay as bid</a:t>
          </a:r>
          <a:r>
            <a:rPr lang="da-DK" sz="1100" b="1" i="0" baseline="0">
              <a:solidFill>
                <a:schemeClr val="lt1"/>
              </a:solidFill>
              <a:effectLst/>
              <a:latin typeface="+mn-lt"/>
              <a:ea typeface="+mn-ea"/>
              <a:cs typeface="+mn-cs"/>
            </a:rPr>
            <a:t> </a:t>
          </a:r>
          <a:r>
            <a:rPr lang="da-DK" sz="1100" b="0" i="0" baseline="0">
              <a:solidFill>
                <a:schemeClr val="lt1"/>
              </a:solidFill>
              <a:effectLst/>
              <a:latin typeface="+mn-lt"/>
              <a:ea typeface="+mn-ea"/>
              <a:cs typeface="+mn-cs"/>
            </a:rPr>
            <a:t>Auction.</a:t>
          </a: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lt1"/>
              </a:solidFill>
              <a:effectLst/>
              <a:latin typeface="+mn-lt"/>
              <a:ea typeface="+mn-ea"/>
              <a:cs typeface="+mn-cs"/>
            </a:rPr>
            <a:t>The Storage Period starts on 1 October 2022 at 06.00 and ends on 1 October 2023 at 06.00. </a:t>
          </a:r>
          <a:endParaRPr lang="da-DK">
            <a:effectLst/>
          </a:endParaRPr>
        </a:p>
        <a:p>
          <a:endParaRPr lang="da-DK" sz="1100" b="0" i="0" baseline="0">
            <a:solidFill>
              <a:schemeClr val="lt1"/>
            </a:solidFill>
            <a:effectLst/>
            <a:latin typeface="+mn-lt"/>
            <a:ea typeface="+mn-ea"/>
            <a:cs typeface="+mn-cs"/>
          </a:endParaRPr>
        </a:p>
        <a:p>
          <a:endParaRPr lang="da-DK">
            <a:effectLst/>
          </a:endParaRPr>
        </a:p>
        <a:p>
          <a:r>
            <a:rPr lang="en-GB" sz="1100" b="1" u="sng" baseline="0">
              <a:solidFill>
                <a:schemeClr val="lt1"/>
              </a:solidFill>
              <a:effectLst/>
              <a:latin typeface="+mn-lt"/>
              <a:ea typeface="+mn-ea"/>
              <a:cs typeface="+mn-cs"/>
            </a:rPr>
            <a:t>Allocation</a:t>
          </a:r>
          <a:endParaRPr lang="da-DK" b="1">
            <a:effectLst/>
          </a:endParaRPr>
        </a:p>
        <a:p>
          <a:pPr lvl="0"/>
          <a:r>
            <a:rPr lang="en-GB" sz="1100" b="0">
              <a:solidFill>
                <a:schemeClr val="lt1"/>
              </a:solidFill>
              <a:effectLst/>
              <a:latin typeface="+mn-lt"/>
              <a:ea typeface="+mn-ea"/>
              <a:cs typeface="+mn-cs"/>
            </a:rPr>
            <a:t>GSD shall sort all Bids from the highest to the lowest price and allocate the offered number of SBUs from the top until no more SBUs are available or no more SBUs are demanded: </a:t>
          </a:r>
          <a:endParaRPr lang="da-DK" sz="1100" b="1">
            <a:solidFill>
              <a:schemeClr val="lt1"/>
            </a:solidFill>
            <a:effectLst/>
            <a:latin typeface="+mn-lt"/>
            <a:ea typeface="+mn-ea"/>
            <a:cs typeface="+mn-cs"/>
          </a:endParaRPr>
        </a:p>
        <a:p>
          <a:r>
            <a:rPr lang="en-GB" sz="1100">
              <a:solidFill>
                <a:schemeClr val="lt1"/>
              </a:solidFill>
              <a:effectLst/>
              <a:latin typeface="+mn-lt"/>
              <a:ea typeface="+mn-ea"/>
              <a:cs typeface="+mn-cs"/>
            </a:rPr>
            <a:t> </a:t>
          </a:r>
          <a:endParaRPr lang="da-DK" sz="1100">
            <a:solidFill>
              <a:schemeClr val="lt1"/>
            </a:solidFill>
            <a:effectLst/>
            <a:latin typeface="+mn-lt"/>
            <a:ea typeface="+mn-ea"/>
            <a:cs typeface="+mn-cs"/>
          </a:endParaRPr>
        </a:p>
        <a:p>
          <a:pPr lvl="0"/>
          <a:r>
            <a:rPr lang="en-GB" sz="1100" b="0">
              <a:solidFill>
                <a:schemeClr val="lt1"/>
              </a:solidFill>
              <a:effectLst/>
              <a:latin typeface="+mn-lt"/>
              <a:ea typeface="+mn-ea"/>
              <a:cs typeface="+mn-cs"/>
            </a:rPr>
            <a:t>a) If</a:t>
          </a:r>
          <a:r>
            <a:rPr lang="en-GB" sz="1100" b="1">
              <a:solidFill>
                <a:schemeClr val="lt1"/>
              </a:solidFill>
              <a:effectLst/>
              <a:latin typeface="+mn-lt"/>
              <a:ea typeface="+mn-ea"/>
              <a:cs typeface="+mn-cs"/>
            </a:rPr>
            <a:t> </a:t>
          </a:r>
          <a:r>
            <a:rPr lang="en-GB" sz="1100" b="0">
              <a:solidFill>
                <a:schemeClr val="lt1"/>
              </a:solidFill>
              <a:effectLst/>
              <a:latin typeface="+mn-lt"/>
              <a:ea typeface="+mn-ea"/>
              <a:cs typeface="+mn-cs"/>
            </a:rPr>
            <a:t>the total of all received valid Bids exceeds the Maximum Quantity offered in the Auction in compliance with clause 5.2, the Quantity of the first Bid that causes the Maximum Quantity to be exceeded (the “Exceeding Bid”) will be reduced to a Quantity whereby the Maximum Quantity is no longer exceeded.</a:t>
          </a:r>
          <a:endParaRPr lang="da-DK" sz="1100" b="1">
            <a:solidFill>
              <a:schemeClr val="lt1"/>
            </a:solidFill>
            <a:effectLst/>
            <a:latin typeface="+mn-lt"/>
            <a:ea typeface="+mn-ea"/>
            <a:cs typeface="+mn-cs"/>
          </a:endParaRPr>
        </a:p>
        <a:p>
          <a:r>
            <a:rPr lang="en-GB" sz="1100">
              <a:solidFill>
                <a:schemeClr val="lt1"/>
              </a:solidFill>
              <a:effectLst/>
              <a:latin typeface="+mn-lt"/>
              <a:ea typeface="+mn-ea"/>
              <a:cs typeface="+mn-cs"/>
            </a:rPr>
            <a:t> </a:t>
          </a:r>
          <a:endParaRPr lang="da-DK" sz="1100">
            <a:solidFill>
              <a:schemeClr val="lt1"/>
            </a:solidFill>
            <a:effectLst/>
            <a:latin typeface="+mn-lt"/>
            <a:ea typeface="+mn-ea"/>
            <a:cs typeface="+mn-cs"/>
          </a:endParaRPr>
        </a:p>
        <a:p>
          <a:pPr lvl="0"/>
          <a:r>
            <a:rPr lang="en-GB" sz="1100" b="0">
              <a:solidFill>
                <a:schemeClr val="lt1"/>
              </a:solidFill>
              <a:effectLst/>
              <a:latin typeface="+mn-lt"/>
              <a:ea typeface="+mn-ea"/>
              <a:cs typeface="+mn-cs"/>
            </a:rPr>
            <a:t>b) The reduction of Quantity will be performed only if a “fill bid” has been declared by the Bidder, who submitted the Exceeding Bid. In case of “fixed volume bid” has been declared for the Exceeding Bid, the Bid will be automatically withdrawn rather than reduced. This is to avoid that the Bidder, who submitted the Exceeding Bid receives only a minor quantity of capacity. </a:t>
          </a:r>
          <a:endParaRPr lang="da-DK" sz="1100" b="1">
            <a:solidFill>
              <a:schemeClr val="lt1"/>
            </a:solidFill>
            <a:effectLst/>
            <a:latin typeface="+mn-lt"/>
            <a:ea typeface="+mn-ea"/>
            <a:cs typeface="+mn-cs"/>
          </a:endParaRPr>
        </a:p>
        <a:p>
          <a:r>
            <a:rPr lang="en-US" sz="1100">
              <a:solidFill>
                <a:schemeClr val="lt1"/>
              </a:solidFill>
              <a:effectLst/>
              <a:latin typeface="+mn-lt"/>
              <a:ea typeface="+mn-ea"/>
              <a:cs typeface="+mn-cs"/>
            </a:rPr>
            <a:t> </a:t>
          </a:r>
          <a:endParaRPr lang="da-DK" sz="1100">
            <a:solidFill>
              <a:schemeClr val="lt1"/>
            </a:solidFill>
            <a:effectLst/>
            <a:latin typeface="+mn-lt"/>
            <a:ea typeface="+mn-ea"/>
            <a:cs typeface="+mn-cs"/>
          </a:endParaRPr>
        </a:p>
        <a:p>
          <a:pPr lvl="0"/>
          <a:r>
            <a:rPr lang="en-GB" sz="1100" b="0">
              <a:solidFill>
                <a:schemeClr val="lt1"/>
              </a:solidFill>
              <a:effectLst/>
              <a:latin typeface="+mn-lt"/>
              <a:ea typeface="+mn-ea"/>
              <a:cs typeface="+mn-cs"/>
            </a:rPr>
            <a:t>c) If there are identical Bids in price, declared as “fill bid”, which also happened to be Exceeding Bids, GSD shall choose the Bid with the highest Quantity. If both Price and Quantity are identical, the Exceeding Bids will be reduced pro rata their Quantity, rounded to the nearest whole number.</a:t>
          </a:r>
          <a:endParaRPr lang="da-DK" sz="1100" b="1">
            <a:solidFill>
              <a:schemeClr val="lt1"/>
            </a:solidFill>
            <a:effectLst/>
            <a:latin typeface="+mn-lt"/>
            <a:ea typeface="+mn-ea"/>
            <a:cs typeface="+mn-cs"/>
          </a:endParaRPr>
        </a:p>
        <a:p>
          <a:endParaRPr lang="en-GB" sz="1100" u="sng">
            <a:solidFill>
              <a:schemeClr val="lt1"/>
            </a:solidFill>
            <a:effectLst/>
            <a:latin typeface="+mn-lt"/>
            <a:ea typeface="+mn-ea"/>
            <a:cs typeface="+mn-cs"/>
          </a:endParaRPr>
        </a:p>
        <a:p>
          <a:pPr eaLnBrk="1" fontAlgn="auto" latinLnBrk="0" hangingPunct="1"/>
          <a:r>
            <a:rPr lang="da-DK" sz="1100" b="1" u="sng">
              <a:solidFill>
                <a:schemeClr val="lt1"/>
              </a:solidFill>
              <a:effectLst/>
              <a:latin typeface="+mn-lt"/>
              <a:ea typeface="+mn-ea"/>
              <a:cs typeface="+mn-cs"/>
            </a:rPr>
            <a:t>Reservation</a:t>
          </a:r>
          <a:r>
            <a:rPr lang="da-DK" sz="1100" b="1" u="sng" baseline="0">
              <a:solidFill>
                <a:schemeClr val="lt1"/>
              </a:solidFill>
              <a:effectLst/>
              <a:latin typeface="+mn-lt"/>
              <a:ea typeface="+mn-ea"/>
              <a:cs typeface="+mn-cs"/>
            </a:rPr>
            <a:t> price</a:t>
          </a:r>
          <a:endParaRPr lang="da-DK" b="1">
            <a:effectLst/>
          </a:endParaRPr>
        </a:p>
        <a:p>
          <a:pPr eaLnBrk="1" fontAlgn="auto" latinLnBrk="0" hangingPunct="1"/>
          <a:r>
            <a:rPr lang="en-GB" sz="1100">
              <a:solidFill>
                <a:schemeClr val="lt1"/>
              </a:solidFill>
              <a:effectLst/>
              <a:latin typeface="+mn-lt"/>
              <a:ea typeface="+mn-ea"/>
              <a:cs typeface="+mn-cs"/>
            </a:rPr>
            <a:t>The</a:t>
          </a:r>
          <a:r>
            <a:rPr lang="en-GB" sz="1100" baseline="0">
              <a:solidFill>
                <a:schemeClr val="lt1"/>
              </a:solidFill>
              <a:effectLst/>
              <a:latin typeface="+mn-lt"/>
              <a:ea typeface="+mn-ea"/>
              <a:cs typeface="+mn-cs"/>
            </a:rPr>
            <a:t> reservation price  is  10.0 €/MWh. </a:t>
          </a:r>
          <a:r>
            <a:rPr lang="en-GB" sz="1100">
              <a:solidFill>
                <a:schemeClr val="lt1"/>
              </a:solidFill>
              <a:effectLst/>
              <a:latin typeface="+mn-lt"/>
              <a:ea typeface="+mn-ea"/>
              <a:cs typeface="+mn-cs"/>
            </a:rPr>
            <a:t>All bids below the reservation  price will not be taken in to account in the auction.</a:t>
          </a:r>
          <a:endParaRPr lang="da-DK">
            <a:effectLst/>
          </a:endParaRPr>
        </a:p>
        <a:p>
          <a:r>
            <a:rPr lang="en-GB" sz="1100">
              <a:solidFill>
                <a:schemeClr val="lt1"/>
              </a:solidFill>
              <a:effectLst/>
              <a:latin typeface="+mn-lt"/>
              <a:ea typeface="+mn-ea"/>
              <a:cs typeface="+mn-cs"/>
            </a:rPr>
            <a:t> </a:t>
          </a:r>
          <a:endParaRPr lang="da-DK">
            <a:effectLst/>
          </a:endParaRPr>
        </a:p>
        <a:p>
          <a:r>
            <a:rPr lang="en-GB" sz="1100" b="1" u="sng">
              <a:solidFill>
                <a:schemeClr val="lt1"/>
              </a:solidFill>
              <a:effectLst/>
              <a:latin typeface="+mn-lt"/>
              <a:ea typeface="+mn-ea"/>
              <a:cs typeface="+mn-cs"/>
            </a:rPr>
            <a:t>How to use the bid sheet</a:t>
          </a:r>
          <a:endParaRPr lang="da-DK" u="sng">
            <a:effectLst/>
          </a:endParaRPr>
        </a:p>
        <a:p>
          <a:r>
            <a:rPr lang="en-GB" sz="1100">
              <a:solidFill>
                <a:schemeClr val="lt1"/>
              </a:solidFill>
              <a:effectLst/>
              <a:latin typeface="+mn-lt"/>
              <a:ea typeface="+mn-ea"/>
              <a:cs typeface="+mn-cs"/>
            </a:rPr>
            <a:t>1</a:t>
          </a:r>
          <a:r>
            <a:rPr lang="en-GB" sz="1100" baseline="0">
              <a:solidFill>
                <a:schemeClr val="lt1"/>
              </a:solidFill>
              <a:effectLst/>
              <a:latin typeface="+mn-lt"/>
              <a:ea typeface="+mn-ea"/>
              <a:cs typeface="+mn-cs"/>
            </a:rPr>
            <a:t> Fill out Company name and contact phone number</a:t>
          </a:r>
        </a:p>
        <a:p>
          <a:r>
            <a:rPr lang="en-GB" sz="1100">
              <a:solidFill>
                <a:schemeClr val="lt1"/>
              </a:solidFill>
              <a:effectLst/>
              <a:latin typeface="+mn-lt"/>
              <a:ea typeface="+mn-ea"/>
              <a:cs typeface="+mn-cs"/>
            </a:rPr>
            <a:t>2 Specify whether</a:t>
          </a:r>
          <a:r>
            <a:rPr lang="en-GB" sz="1100" baseline="0">
              <a:solidFill>
                <a:schemeClr val="lt1"/>
              </a:solidFill>
              <a:effectLst/>
              <a:latin typeface="+mn-lt"/>
              <a:ea typeface="+mn-ea"/>
              <a:cs typeface="+mn-cs"/>
            </a:rPr>
            <a:t> the highest bid is "fixed volume bid"  or "fill bid" (Auction Rules, clause 6.7.) </a:t>
          </a:r>
          <a:endParaRPr lang="da-DK">
            <a:effectLst/>
          </a:endParaRPr>
        </a:p>
        <a:p>
          <a:r>
            <a:rPr lang="en-GB" sz="1100">
              <a:solidFill>
                <a:schemeClr val="lt1"/>
              </a:solidFill>
              <a:effectLst/>
              <a:latin typeface="+mn-lt"/>
              <a:ea typeface="+mn-ea"/>
              <a:cs typeface="+mn-cs"/>
            </a:rPr>
            <a:t>3 Enter the volume (MWh)</a:t>
          </a:r>
          <a:r>
            <a:rPr lang="en-GB" sz="1100" baseline="0">
              <a:solidFill>
                <a:schemeClr val="lt1"/>
              </a:solidFill>
              <a:effectLst/>
              <a:latin typeface="+mn-lt"/>
              <a:ea typeface="+mn-ea"/>
              <a:cs typeface="+mn-cs"/>
            </a:rPr>
            <a:t> in "volume" </a:t>
          </a:r>
          <a:r>
            <a:rPr lang="en-GB" sz="1100">
              <a:solidFill>
                <a:schemeClr val="lt1"/>
              </a:solidFill>
              <a:effectLst/>
              <a:latin typeface="+mn-lt"/>
              <a:ea typeface="+mn-ea"/>
              <a:cs typeface="+mn-cs"/>
            </a:rPr>
            <a:t>and price in "Price" for every bid in the yellow cells</a:t>
          </a:r>
        </a:p>
        <a:p>
          <a:r>
            <a:rPr lang="en-GB" sz="1100">
              <a:solidFill>
                <a:schemeClr val="lt1"/>
              </a:solidFill>
              <a:effectLst/>
              <a:latin typeface="+mn-lt"/>
              <a:ea typeface="+mn-ea"/>
              <a:cs typeface="+mn-cs"/>
            </a:rPr>
            <a:t>4 Bids are to be in descending price</a:t>
          </a:r>
          <a:endParaRPr lang="da-DK">
            <a:effectLst/>
          </a:endParaRPr>
        </a:p>
        <a:p>
          <a:r>
            <a:rPr lang="en-GB" sz="1100">
              <a:solidFill>
                <a:schemeClr val="lt1"/>
              </a:solidFill>
              <a:effectLst/>
              <a:latin typeface="+mn-lt"/>
              <a:ea typeface="+mn-ea"/>
              <a:cs typeface="+mn-cs"/>
            </a:rPr>
            <a:t>5 Save the bid sheet and mail it to </a:t>
          </a:r>
          <a:r>
            <a:rPr lang="en-GB" sz="1100" u="sng">
              <a:solidFill>
                <a:schemeClr val="lt1"/>
              </a:solidFill>
              <a:effectLst/>
              <a:latin typeface="+mn-lt"/>
              <a:ea typeface="+mn-ea"/>
              <a:cs typeface="+mn-cs"/>
            </a:rPr>
            <a:t>contact@gasstorage.dk</a:t>
          </a:r>
          <a:r>
            <a:rPr lang="en-GB" sz="1100">
              <a:solidFill>
                <a:schemeClr val="lt1"/>
              </a:solidFill>
              <a:effectLst/>
              <a:latin typeface="+mn-lt"/>
              <a:ea typeface="+mn-ea"/>
              <a:cs typeface="+mn-cs"/>
            </a:rPr>
            <a:t>  </a:t>
          </a:r>
          <a:endParaRPr lang="da-DK">
            <a:effectLst/>
          </a:endParaRPr>
        </a:p>
        <a:p>
          <a:endParaRPr lang="en-GB" sz="1100" b="1">
            <a:solidFill>
              <a:schemeClr val="lt1"/>
            </a:solidFill>
            <a:effectLst/>
            <a:latin typeface="+mn-lt"/>
            <a:ea typeface="+mn-ea"/>
            <a:cs typeface="+mn-cs"/>
          </a:endParaRPr>
        </a:p>
        <a:p>
          <a:r>
            <a:rPr lang="en-GB" sz="1100" b="1" u="sng">
              <a:solidFill>
                <a:schemeClr val="lt1"/>
              </a:solidFill>
              <a:effectLst/>
              <a:latin typeface="+mn-lt"/>
              <a:ea typeface="+mn-ea"/>
              <a:cs typeface="+mn-cs"/>
            </a:rPr>
            <a:t>Calculations</a:t>
          </a:r>
          <a:endParaRPr lang="da-DK" b="1" u="sng">
            <a:effectLst/>
          </a:endParaRPr>
        </a:p>
        <a:p>
          <a:r>
            <a:rPr lang="en-GB" sz="1100">
              <a:solidFill>
                <a:schemeClr val="lt1"/>
              </a:solidFill>
              <a:effectLst/>
              <a:latin typeface="+mn-lt"/>
              <a:ea typeface="+mn-ea"/>
              <a:cs typeface="+mn-cs"/>
            </a:rPr>
            <a:t> The price per storage year for each bid is calculated in column  “Bid”</a:t>
          </a:r>
          <a:endParaRPr lang="da-DK">
            <a:effectLst/>
          </a:endParaRPr>
        </a:p>
        <a:p>
          <a:r>
            <a:rPr lang="en-GB" sz="1100">
              <a:solidFill>
                <a:schemeClr val="lt1"/>
              </a:solidFill>
              <a:effectLst/>
              <a:latin typeface="+mn-lt"/>
              <a:ea typeface="+mn-ea"/>
              <a:cs typeface="+mn-cs"/>
            </a:rPr>
            <a:t> The total volume cleared at the bid price is calculated in  column “Total volume bid”</a:t>
          </a:r>
          <a:endParaRPr lang="da-DK">
            <a:effectLst/>
          </a:endParaRPr>
        </a:p>
        <a:p>
          <a:r>
            <a:rPr lang="en-GB" sz="1100">
              <a:solidFill>
                <a:schemeClr val="lt1"/>
              </a:solidFill>
              <a:effectLst/>
              <a:latin typeface="+mn-lt"/>
              <a:ea typeface="+mn-ea"/>
              <a:cs typeface="+mn-cs"/>
            </a:rPr>
            <a:t> The total price for the total cleared bid is calculated in column  "Total price"</a:t>
          </a:r>
        </a:p>
        <a:p>
          <a:r>
            <a:rPr lang="en-GB" sz="1100">
              <a:solidFill>
                <a:schemeClr val="lt1"/>
              </a:solidFill>
              <a:effectLst/>
              <a:latin typeface="+mn-lt"/>
              <a:ea typeface="+mn-ea"/>
              <a:cs typeface="+mn-cs"/>
            </a:rPr>
            <a:t> The requirable security</a:t>
          </a:r>
          <a:r>
            <a:rPr lang="en-GB" sz="1100" baseline="0">
              <a:solidFill>
                <a:schemeClr val="lt1"/>
              </a:solidFill>
              <a:effectLst/>
              <a:latin typeface="+mn-lt"/>
              <a:ea typeface="+mn-ea"/>
              <a:cs typeface="+mn-cs"/>
            </a:rPr>
            <a:t> for the gas loan is calculated in column "</a:t>
          </a:r>
          <a:r>
            <a:rPr lang="en-GB" sz="1100">
              <a:solidFill>
                <a:schemeClr val="lt1"/>
              </a:solidFill>
              <a:effectLst/>
              <a:latin typeface="+mn-lt"/>
              <a:ea typeface="+mn-ea"/>
              <a:cs typeface="+mn-cs"/>
            </a:rPr>
            <a:t> Total SUCURITY  [€]"</a:t>
          </a:r>
        </a:p>
        <a:p>
          <a:endParaRPr lang="da-DK">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Q48"/>
  <sheetViews>
    <sheetView showGridLines="0" tabSelected="1" zoomScale="90" zoomScaleNormal="90" workbookViewId="0">
      <selection activeCell="E2" sqref="E2"/>
    </sheetView>
  </sheetViews>
  <sheetFormatPr defaultColWidth="9.140625" defaultRowHeight="15" x14ac:dyDescent="0.25"/>
  <cols>
    <col min="1" max="2" width="9.140625" style="1"/>
    <col min="3" max="3" width="3.28515625" style="1" customWidth="1"/>
    <col min="4" max="4" width="21.5703125" style="1" customWidth="1"/>
    <col min="5" max="5" width="15.5703125" style="1" bestFit="1" customWidth="1"/>
    <col min="6" max="6" width="19.140625" style="1" customWidth="1"/>
    <col min="7" max="7" width="28.42578125" style="1" bestFit="1" customWidth="1"/>
    <col min="8" max="8" width="29.85546875" style="1" bestFit="1" customWidth="1"/>
    <col min="9" max="9" width="23.5703125" style="1" bestFit="1" customWidth="1"/>
    <col min="10" max="10" width="26.7109375" style="1" customWidth="1"/>
    <col min="11" max="11" width="37.7109375" style="1" bestFit="1" customWidth="1"/>
    <col min="12" max="12" width="22" style="1" customWidth="1"/>
    <col min="13" max="13" width="17.42578125" style="1" bestFit="1" customWidth="1"/>
    <col min="14" max="14" width="14.140625" style="1" customWidth="1"/>
    <col min="15" max="15" width="15.7109375" style="1" customWidth="1"/>
    <col min="16" max="16" width="17.7109375" style="1" bestFit="1" customWidth="1"/>
    <col min="17" max="16384" width="9.140625" style="1"/>
  </cols>
  <sheetData>
    <row r="1" spans="4:17" x14ac:dyDescent="0.25">
      <c r="K1" s="5"/>
      <c r="L1" s="6"/>
      <c r="M1" s="6"/>
      <c r="N1" s="6"/>
      <c r="O1" s="6"/>
      <c r="P1" s="4"/>
      <c r="Q1" s="4"/>
    </row>
    <row r="2" spans="4:17" x14ac:dyDescent="0.25">
      <c r="D2" s="12" t="s">
        <v>0</v>
      </c>
      <c r="E2" s="13" t="s">
        <v>25</v>
      </c>
      <c r="H2" s="20" t="s">
        <v>10</v>
      </c>
      <c r="I2" s="20" t="s">
        <v>4</v>
      </c>
      <c r="J2" s="20" t="s">
        <v>8</v>
      </c>
      <c r="K2" s="20" t="s">
        <v>9</v>
      </c>
      <c r="L2" s="11"/>
      <c r="M2" s="6"/>
      <c r="N2" s="6"/>
      <c r="O2" s="6"/>
      <c r="P2" s="4"/>
      <c r="Q2" s="4"/>
    </row>
    <row r="3" spans="4:17" x14ac:dyDescent="0.25">
      <c r="D3" s="12" t="s">
        <v>1</v>
      </c>
      <c r="E3" s="13" t="s">
        <v>26</v>
      </c>
      <c r="H3" s="27" t="s">
        <v>21</v>
      </c>
      <c r="I3" s="27" t="s">
        <v>27</v>
      </c>
      <c r="J3" s="23"/>
      <c r="K3" s="23"/>
      <c r="L3" s="6"/>
      <c r="M3" s="6"/>
      <c r="N3" s="6"/>
      <c r="O3" s="6"/>
      <c r="P3" s="4"/>
      <c r="Q3" s="4"/>
    </row>
    <row r="4" spans="4:17" ht="15" customHeight="1" x14ac:dyDescent="0.25">
      <c r="D4" s="12" t="s">
        <v>6</v>
      </c>
      <c r="E4" s="13" t="s">
        <v>25</v>
      </c>
      <c r="H4" s="32" t="s">
        <v>16</v>
      </c>
      <c r="I4" s="31" t="s">
        <v>32</v>
      </c>
      <c r="J4" s="22"/>
      <c r="K4" s="22"/>
      <c r="L4" s="4"/>
      <c r="M4" s="4"/>
      <c r="N4" s="9"/>
      <c r="O4" s="8"/>
      <c r="P4" s="4"/>
      <c r="Q4" s="4"/>
    </row>
    <row r="5" spans="4:17" x14ac:dyDescent="0.25">
      <c r="H5" s="24" t="s">
        <v>28</v>
      </c>
      <c r="I5" s="24" t="s">
        <v>17</v>
      </c>
      <c r="J5" s="24" t="s">
        <v>18</v>
      </c>
      <c r="K5" s="24" t="s">
        <v>18</v>
      </c>
      <c r="L5" s="7"/>
      <c r="M5" s="10"/>
      <c r="N5" s="10"/>
      <c r="O5" s="7"/>
      <c r="P5" s="4"/>
      <c r="Q5" s="4"/>
    </row>
    <row r="6" spans="4:17" x14ac:dyDescent="0.25">
      <c r="D6" s="12" t="s">
        <v>14</v>
      </c>
      <c r="E6" s="13"/>
      <c r="F6" s="3"/>
      <c r="G6" s="3"/>
      <c r="H6" s="25" t="s">
        <v>19</v>
      </c>
      <c r="I6" s="26">
        <v>1</v>
      </c>
      <c r="J6" s="25">
        <v>0.46300000000000002</v>
      </c>
      <c r="K6" s="25">
        <v>0.46300000000000002</v>
      </c>
      <c r="M6" s="2"/>
      <c r="N6" s="2"/>
      <c r="O6" s="2"/>
    </row>
    <row r="7" spans="4:17" x14ac:dyDescent="0.25">
      <c r="F7" s="3"/>
      <c r="G7" s="3"/>
      <c r="M7" s="2"/>
      <c r="N7" s="2"/>
      <c r="O7" s="2"/>
    </row>
    <row r="8" spans="4:17" x14ac:dyDescent="0.25">
      <c r="F8" s="3"/>
      <c r="G8" s="3"/>
      <c r="M8" s="2"/>
      <c r="N8" s="2"/>
      <c r="O8" s="2"/>
    </row>
    <row r="9" spans="4:17" x14ac:dyDescent="0.25">
      <c r="D9" s="12" t="s">
        <v>3</v>
      </c>
      <c r="E9" s="12" t="s">
        <v>2</v>
      </c>
      <c r="F9" s="20" t="s">
        <v>7</v>
      </c>
      <c r="G9" s="20" t="s">
        <v>20</v>
      </c>
      <c r="H9" s="20" t="s">
        <v>30</v>
      </c>
      <c r="I9" s="12" t="s">
        <v>23</v>
      </c>
      <c r="J9" s="12" t="s">
        <v>29</v>
      </c>
      <c r="L9" s="2"/>
      <c r="M9" s="2"/>
      <c r="N9" s="2"/>
    </row>
    <row r="10" spans="4:17" x14ac:dyDescent="0.25">
      <c r="D10" s="14" t="str">
        <f t="shared" ref="D10:D29" si="0">IF(F10&gt;0,$E$2,"")</f>
        <v/>
      </c>
      <c r="E10" s="14">
        <v>1</v>
      </c>
      <c r="F10" s="19"/>
      <c r="G10" s="21"/>
      <c r="H10" s="29" t="str">
        <f>+IF(F10&gt;0,F10*G10,"")</f>
        <v/>
      </c>
      <c r="I10" s="30" t="str">
        <f>+IF(F10&gt;0,SUM($F$9:F10),"")</f>
        <v/>
      </c>
      <c r="J10" s="29" t="str">
        <f>IF(G10="","",H10)</f>
        <v/>
      </c>
      <c r="L10" s="2"/>
      <c r="M10" s="2"/>
      <c r="N10" s="2"/>
    </row>
    <row r="11" spans="4:17" x14ac:dyDescent="0.25">
      <c r="D11" s="14" t="str">
        <f t="shared" si="0"/>
        <v/>
      </c>
      <c r="E11" s="14">
        <v>2</v>
      </c>
      <c r="F11" s="19"/>
      <c r="G11" s="21"/>
      <c r="H11" s="29" t="str">
        <f t="shared" ref="H11:H29" si="1">+IF(F11&gt;0,F11*G11,"")</f>
        <v/>
      </c>
      <c r="I11" s="30" t="str">
        <f>+IF(F11&gt;0,SUM($F$9:F11),"")</f>
        <v/>
      </c>
      <c r="J11" s="29" t="str">
        <f>IF(H11="","",J10+H11)</f>
        <v/>
      </c>
      <c r="L11" s="2"/>
      <c r="M11" s="2"/>
      <c r="N11" s="2"/>
    </row>
    <row r="12" spans="4:17" x14ac:dyDescent="0.25">
      <c r="D12" s="14" t="str">
        <f t="shared" si="0"/>
        <v/>
      </c>
      <c r="E12" s="14">
        <v>3</v>
      </c>
      <c r="F12" s="19"/>
      <c r="G12" s="21"/>
      <c r="H12" s="29" t="str">
        <f t="shared" si="1"/>
        <v/>
      </c>
      <c r="I12" s="30" t="str">
        <f>+IF(F12&gt;0,SUM($F$9:F12),"")</f>
        <v/>
      </c>
      <c r="J12" s="29" t="str">
        <f t="shared" ref="J12:J29" si="2">IF(H12="","",J11+H12)</f>
        <v/>
      </c>
      <c r="L12" s="2"/>
      <c r="M12" s="2"/>
      <c r="N12" s="2"/>
    </row>
    <row r="13" spans="4:17" x14ac:dyDescent="0.25">
      <c r="D13" s="14" t="str">
        <f t="shared" si="0"/>
        <v/>
      </c>
      <c r="E13" s="14">
        <v>4</v>
      </c>
      <c r="F13" s="19"/>
      <c r="G13" s="21"/>
      <c r="H13" s="29" t="str">
        <f t="shared" si="1"/>
        <v/>
      </c>
      <c r="I13" s="30" t="str">
        <f>+IF(F13&gt;0,SUM($F$9:F13),"")</f>
        <v/>
      </c>
      <c r="J13" s="29" t="str">
        <f t="shared" si="2"/>
        <v/>
      </c>
      <c r="L13" s="2"/>
      <c r="M13" s="2"/>
      <c r="N13" s="2"/>
    </row>
    <row r="14" spans="4:17" x14ac:dyDescent="0.25">
      <c r="D14" s="14" t="str">
        <f t="shared" si="0"/>
        <v/>
      </c>
      <c r="E14" s="14">
        <v>5</v>
      </c>
      <c r="F14" s="19"/>
      <c r="G14" s="21"/>
      <c r="H14" s="29" t="str">
        <f t="shared" si="1"/>
        <v/>
      </c>
      <c r="I14" s="30" t="str">
        <f>+IF(F14&gt;0,SUM($F$9:F14),"")</f>
        <v/>
      </c>
      <c r="J14" s="29" t="str">
        <f t="shared" si="2"/>
        <v/>
      </c>
      <c r="K14" s="15"/>
      <c r="L14" s="2"/>
      <c r="M14" s="2"/>
      <c r="N14" s="2"/>
    </row>
    <row r="15" spans="4:17" x14ac:dyDescent="0.25">
      <c r="D15" s="14" t="str">
        <f t="shared" si="0"/>
        <v/>
      </c>
      <c r="E15" s="14">
        <v>6</v>
      </c>
      <c r="F15" s="19"/>
      <c r="G15" s="21"/>
      <c r="H15" s="29" t="str">
        <f t="shared" si="1"/>
        <v/>
      </c>
      <c r="I15" s="30" t="str">
        <f>+IF(F15&gt;0,SUM($F$9:F15),"")</f>
        <v/>
      </c>
      <c r="J15" s="29" t="str">
        <f t="shared" si="2"/>
        <v/>
      </c>
      <c r="K15" s="15"/>
    </row>
    <row r="16" spans="4:17" x14ac:dyDescent="0.25">
      <c r="D16" s="14" t="str">
        <f t="shared" si="0"/>
        <v/>
      </c>
      <c r="E16" s="14">
        <v>7</v>
      </c>
      <c r="F16" s="19"/>
      <c r="G16" s="21"/>
      <c r="H16" s="29" t="str">
        <f t="shared" si="1"/>
        <v/>
      </c>
      <c r="I16" s="30" t="str">
        <f>+IF(F16&gt;0,SUM($F$9:F16),"")</f>
        <v/>
      </c>
      <c r="J16" s="29" t="str">
        <f t="shared" si="2"/>
        <v/>
      </c>
      <c r="K16" s="15"/>
    </row>
    <row r="17" spans="4:11" x14ac:dyDescent="0.25">
      <c r="D17" s="14" t="str">
        <f t="shared" si="0"/>
        <v/>
      </c>
      <c r="E17" s="14">
        <v>8</v>
      </c>
      <c r="F17" s="19"/>
      <c r="G17" s="21"/>
      <c r="H17" s="29" t="str">
        <f t="shared" si="1"/>
        <v/>
      </c>
      <c r="I17" s="30" t="str">
        <f>+IF(F17&gt;0,SUM($F$9:F17),"")</f>
        <v/>
      </c>
      <c r="J17" s="29" t="str">
        <f t="shared" si="2"/>
        <v/>
      </c>
      <c r="K17" s="15"/>
    </row>
    <row r="18" spans="4:11" x14ac:dyDescent="0.25">
      <c r="D18" s="14" t="str">
        <f t="shared" si="0"/>
        <v/>
      </c>
      <c r="E18" s="14">
        <v>9</v>
      </c>
      <c r="F18" s="19"/>
      <c r="G18" s="21"/>
      <c r="H18" s="29" t="str">
        <f t="shared" si="1"/>
        <v/>
      </c>
      <c r="I18" s="30" t="str">
        <f>+IF(F18&gt;0,SUM($F$9:F18),"")</f>
        <v/>
      </c>
      <c r="J18" s="29" t="str">
        <f t="shared" si="2"/>
        <v/>
      </c>
      <c r="K18" s="15"/>
    </row>
    <row r="19" spans="4:11" x14ac:dyDescent="0.25">
      <c r="D19" s="14" t="str">
        <f t="shared" si="0"/>
        <v/>
      </c>
      <c r="E19" s="14">
        <v>10</v>
      </c>
      <c r="F19" s="19"/>
      <c r="G19" s="21"/>
      <c r="H19" s="29" t="str">
        <f t="shared" si="1"/>
        <v/>
      </c>
      <c r="I19" s="30" t="str">
        <f>+IF(F19&gt;0,SUM($F$9:F19),"")</f>
        <v/>
      </c>
      <c r="J19" s="29" t="str">
        <f t="shared" si="2"/>
        <v/>
      </c>
      <c r="K19" s="15"/>
    </row>
    <row r="20" spans="4:11" x14ac:dyDescent="0.25">
      <c r="D20" s="14" t="str">
        <f t="shared" si="0"/>
        <v/>
      </c>
      <c r="E20" s="14">
        <v>11</v>
      </c>
      <c r="F20" s="19"/>
      <c r="G20" s="21"/>
      <c r="H20" s="29" t="str">
        <f t="shared" si="1"/>
        <v/>
      </c>
      <c r="I20" s="30" t="str">
        <f>+IF(F20&gt;0,SUM($F$9:F20),"")</f>
        <v/>
      </c>
      <c r="J20" s="29" t="str">
        <f t="shared" si="2"/>
        <v/>
      </c>
      <c r="K20" s="15"/>
    </row>
    <row r="21" spans="4:11" x14ac:dyDescent="0.25">
      <c r="D21" s="14" t="str">
        <f t="shared" si="0"/>
        <v/>
      </c>
      <c r="E21" s="14">
        <v>12</v>
      </c>
      <c r="F21" s="19"/>
      <c r="G21" s="21"/>
      <c r="H21" s="29" t="str">
        <f t="shared" si="1"/>
        <v/>
      </c>
      <c r="I21" s="30" t="str">
        <f>+IF(F21&gt;0,SUM($F$9:F21),"")</f>
        <v/>
      </c>
      <c r="J21" s="29" t="str">
        <f t="shared" si="2"/>
        <v/>
      </c>
      <c r="K21" s="15"/>
    </row>
    <row r="22" spans="4:11" x14ac:dyDescent="0.25">
      <c r="D22" s="14" t="str">
        <f t="shared" si="0"/>
        <v/>
      </c>
      <c r="E22" s="14">
        <v>13</v>
      </c>
      <c r="F22" s="19"/>
      <c r="G22" s="21"/>
      <c r="H22" s="29" t="str">
        <f t="shared" si="1"/>
        <v/>
      </c>
      <c r="I22" s="30" t="str">
        <f>+IF(F22&gt;0,SUM($F$9:F22),"")</f>
        <v/>
      </c>
      <c r="J22" s="29" t="str">
        <f t="shared" si="2"/>
        <v/>
      </c>
    </row>
    <row r="23" spans="4:11" x14ac:dyDescent="0.25">
      <c r="D23" s="14" t="str">
        <f t="shared" si="0"/>
        <v/>
      </c>
      <c r="E23" s="14">
        <v>14</v>
      </c>
      <c r="F23" s="19"/>
      <c r="G23" s="21"/>
      <c r="H23" s="29" t="str">
        <f t="shared" si="1"/>
        <v/>
      </c>
      <c r="I23" s="30" t="str">
        <f>+IF(F23&gt;0,SUM($F$9:F23),"")</f>
        <v/>
      </c>
      <c r="J23" s="29" t="str">
        <f t="shared" si="2"/>
        <v/>
      </c>
    </row>
    <row r="24" spans="4:11" x14ac:dyDescent="0.25">
      <c r="D24" s="14" t="str">
        <f t="shared" si="0"/>
        <v/>
      </c>
      <c r="E24" s="14">
        <v>15</v>
      </c>
      <c r="F24" s="19"/>
      <c r="G24" s="21"/>
      <c r="H24" s="29" t="str">
        <f t="shared" si="1"/>
        <v/>
      </c>
      <c r="I24" s="30" t="str">
        <f>+IF(F24&gt;0,SUM($F$9:F24),"")</f>
        <v/>
      </c>
      <c r="J24" s="29" t="str">
        <f t="shared" si="2"/>
        <v/>
      </c>
    </row>
    <row r="25" spans="4:11" x14ac:dyDescent="0.25">
      <c r="D25" s="14" t="str">
        <f t="shared" si="0"/>
        <v/>
      </c>
      <c r="E25" s="14">
        <v>16</v>
      </c>
      <c r="F25" s="19"/>
      <c r="G25" s="21"/>
      <c r="H25" s="29" t="str">
        <f t="shared" si="1"/>
        <v/>
      </c>
      <c r="I25" s="30" t="str">
        <f>+IF(F25&gt;0,SUM($F$9:F25),"")</f>
        <v/>
      </c>
      <c r="J25" s="29" t="str">
        <f t="shared" si="2"/>
        <v/>
      </c>
    </row>
    <row r="26" spans="4:11" x14ac:dyDescent="0.25">
      <c r="D26" s="14" t="str">
        <f t="shared" si="0"/>
        <v/>
      </c>
      <c r="E26" s="14">
        <v>17</v>
      </c>
      <c r="F26" s="19"/>
      <c r="G26" s="21"/>
      <c r="H26" s="29" t="str">
        <f t="shared" si="1"/>
        <v/>
      </c>
      <c r="I26" s="30" t="str">
        <f>+IF(F26&gt;0,SUM($F$9:F26),"")</f>
        <v/>
      </c>
      <c r="J26" s="29" t="str">
        <f t="shared" si="2"/>
        <v/>
      </c>
    </row>
    <row r="27" spans="4:11" x14ac:dyDescent="0.25">
      <c r="D27" s="14" t="str">
        <f t="shared" si="0"/>
        <v/>
      </c>
      <c r="E27" s="14">
        <v>18</v>
      </c>
      <c r="F27" s="19"/>
      <c r="G27" s="21"/>
      <c r="H27" s="29" t="str">
        <f t="shared" si="1"/>
        <v/>
      </c>
      <c r="I27" s="30" t="str">
        <f>+IF(F27&gt;0,SUM($F$9:F27),"")</f>
        <v/>
      </c>
      <c r="J27" s="29" t="str">
        <f t="shared" si="2"/>
        <v/>
      </c>
    </row>
    <row r="28" spans="4:11" x14ac:dyDescent="0.25">
      <c r="D28" s="14" t="str">
        <f t="shared" si="0"/>
        <v/>
      </c>
      <c r="E28" s="14">
        <v>19</v>
      </c>
      <c r="F28" s="19"/>
      <c r="G28" s="21"/>
      <c r="H28" s="29" t="str">
        <f t="shared" si="1"/>
        <v/>
      </c>
      <c r="I28" s="30" t="str">
        <f>+IF(F28&gt;0,SUM($F$9:F28),"")</f>
        <v/>
      </c>
      <c r="J28" s="29" t="str">
        <f t="shared" si="2"/>
        <v/>
      </c>
    </row>
    <row r="29" spans="4:11" x14ac:dyDescent="0.25">
      <c r="D29" s="14" t="str">
        <f t="shared" si="0"/>
        <v/>
      </c>
      <c r="E29" s="14">
        <v>20</v>
      </c>
      <c r="F29" s="19"/>
      <c r="G29" s="21"/>
      <c r="H29" s="29" t="str">
        <f t="shared" si="1"/>
        <v/>
      </c>
      <c r="I29" s="30" t="str">
        <f>+IF(F29&gt;0,SUM($F$9:F29),"")</f>
        <v/>
      </c>
      <c r="J29" s="29" t="str">
        <f t="shared" si="2"/>
        <v/>
      </c>
    </row>
    <row r="30" spans="4:11" x14ac:dyDescent="0.25">
      <c r="F30" s="15"/>
      <c r="G30" s="15"/>
    </row>
    <row r="31" spans="4:11" x14ac:dyDescent="0.25">
      <c r="D31" s="12" t="s">
        <v>24</v>
      </c>
      <c r="E31" s="12"/>
      <c r="F31" s="12"/>
      <c r="G31" s="12"/>
      <c r="H31" s="12"/>
      <c r="I31" s="12" t="s">
        <v>22</v>
      </c>
      <c r="J31" s="12" t="s">
        <v>15</v>
      </c>
      <c r="K31" s="12" t="s">
        <v>31</v>
      </c>
    </row>
    <row r="32" spans="4:11" x14ac:dyDescent="0.25">
      <c r="D32" s="33" t="s">
        <v>33</v>
      </c>
      <c r="E32" s="33"/>
      <c r="F32" s="33"/>
      <c r="G32" s="33"/>
      <c r="H32" s="33"/>
      <c r="I32" s="34">
        <v>35</v>
      </c>
      <c r="J32" s="35">
        <f>SUM(F10:F29)</f>
        <v>0</v>
      </c>
      <c r="K32" s="36">
        <f>I32*J32</f>
        <v>0</v>
      </c>
    </row>
    <row r="33" spans="4:11" x14ac:dyDescent="0.25">
      <c r="D33" s="33"/>
      <c r="E33" s="33"/>
      <c r="F33" s="33"/>
      <c r="G33" s="33"/>
      <c r="H33" s="33"/>
      <c r="I33" s="34"/>
      <c r="J33" s="35"/>
      <c r="K33" s="36"/>
    </row>
    <row r="34" spans="4:11" x14ac:dyDescent="0.25">
      <c r="D34" s="33"/>
      <c r="E34" s="33"/>
      <c r="F34" s="33"/>
      <c r="G34" s="33"/>
      <c r="H34" s="33"/>
      <c r="I34" s="34"/>
      <c r="J34" s="35"/>
      <c r="K34" s="36"/>
    </row>
    <row r="35" spans="4:11" x14ac:dyDescent="0.25">
      <c r="D35" s="33"/>
      <c r="E35" s="33"/>
      <c r="F35" s="33"/>
      <c r="G35" s="33"/>
      <c r="H35" s="33"/>
      <c r="I35" s="34"/>
      <c r="J35" s="35"/>
      <c r="K35" s="36"/>
    </row>
    <row r="36" spans="4:11" x14ac:dyDescent="0.25">
      <c r="D36" s="33"/>
      <c r="E36" s="33"/>
      <c r="F36" s="33"/>
      <c r="G36" s="33"/>
      <c r="H36" s="33"/>
      <c r="I36" s="34"/>
      <c r="J36" s="35"/>
      <c r="K36" s="36"/>
    </row>
    <row r="37" spans="4:11" x14ac:dyDescent="0.25">
      <c r="D37" s="33"/>
      <c r="E37" s="33"/>
      <c r="F37" s="33"/>
      <c r="G37" s="33"/>
      <c r="H37" s="33"/>
      <c r="I37" s="34"/>
      <c r="J37" s="35"/>
      <c r="K37" s="36"/>
    </row>
    <row r="38" spans="4:11" x14ac:dyDescent="0.25">
      <c r="D38" s="33"/>
      <c r="E38" s="33"/>
      <c r="F38" s="33"/>
      <c r="G38" s="33"/>
      <c r="H38" s="33"/>
      <c r="I38" s="34"/>
      <c r="J38" s="35"/>
      <c r="K38" s="36"/>
    </row>
    <row r="48" spans="4:11" x14ac:dyDescent="0.25">
      <c r="I48" s="28"/>
    </row>
  </sheetData>
  <sheetProtection algorithmName="SHA-512" hashValue="t+2VEYrne4c+5f5qdT7pbJm9r1gIQW8sSqBt0tjINlqCwHyN8TRYjHd+YvV1xQwGFSzCXQcftzoQ2CDjTkv0gA==" saltValue="867fpvh2tao2EuM5XMsUHg==" spinCount="100000" sheet="1" selectLockedCells="1"/>
  <sortState xmlns:xlrd2="http://schemas.microsoft.com/office/spreadsheetml/2017/richdata2" ref="F10:G29">
    <sortCondition descending="1" ref="G10:G29"/>
  </sortState>
  <mergeCells count="4">
    <mergeCell ref="D32:H38"/>
    <mergeCell ref="I32:I38"/>
    <mergeCell ref="J32:J38"/>
    <mergeCell ref="K32:K38"/>
  </mergeCells>
  <dataValidations count="7">
    <dataValidation type="whole" allowBlank="1" showErrorMessage="1" errorTitle="Only Integer value" error="Value must be integer between 0 and 1,500,000" promptTitle="Volume" prompt="Total volume must not exceed 1,200,000 MWh" sqref="F14:F29" xr:uid="{00000000-0002-0000-0000-000000000000}">
      <formula1>1</formula1>
      <formula2>1500000</formula2>
    </dataValidation>
    <dataValidation type="whole" operator="lessThanOrEqual" allowBlank="1" showInputMessage="1" showErrorMessage="1" errorTitle="Total volume bid" error="Sum of volume must not exceeding 1,200,000_x000a_" sqref="I10:I29" xr:uid="{964355A5-E0E5-4D4D-BA7B-17ADA6BADE75}">
      <formula1>1200000</formula1>
    </dataValidation>
    <dataValidation type="whole" operator="lessThan" allowBlank="1" showErrorMessage="1" errorTitle="To high volume" error="To high_x000a_" sqref="F30:G30" xr:uid="{00000000-0002-0000-0000-000004000000}">
      <formula1>1200000</formula1>
    </dataValidation>
    <dataValidation type="whole" operator="lessThanOrEqual" allowBlank="1" showInputMessage="1" showErrorMessage="1" errorTitle="Total volume bid" error="Sum of volume must not exceeding 1,000,000_x000a_" sqref="J32" xr:uid="{CA7DB673-A638-418C-96E8-20635F6511D3}">
      <formula1>1000000</formula1>
    </dataValidation>
    <dataValidation type="whole" allowBlank="1" showErrorMessage="1" errorTitle="Only Integer value" error="Value must be integer between 0 and 1,000,000" promptTitle="Volume" prompt="Total volume must not exceed 1,000,000 MWh" sqref="F10:F13" xr:uid="{568C70FE-C203-4B45-9550-B89AFAF7F212}">
      <formula1>1</formula1>
      <formula2>1000000</formula2>
    </dataValidation>
    <dataValidation type="whole" operator="lessThan" allowBlank="1" showInputMessage="1" showErrorMessage="1" sqref="L30:L33 K14:K29" xr:uid="{00000000-0002-0000-0000-000002000000}">
      <formula1>1000001</formula1>
    </dataValidation>
    <dataValidation type="decimal" operator="greaterThanOrEqual" allowBlank="1" showErrorMessage="1" errorTitle="Price" error="Below reservation price" promptTitle="Price" prompt="Reservation price is 10.00 €/MWh" sqref="G10:G29" xr:uid="{8FAA899B-7DB0-4132-96FB-F075F5CE6D60}">
      <formula1>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1:Q38"/>
  <sheetViews>
    <sheetView showGridLines="0" zoomScale="90" zoomScaleNormal="90" workbookViewId="0">
      <selection activeCell="E2" sqref="E2"/>
    </sheetView>
  </sheetViews>
  <sheetFormatPr defaultColWidth="9.140625" defaultRowHeight="15" x14ac:dyDescent="0.25"/>
  <cols>
    <col min="1" max="2" width="9.140625" style="1"/>
    <col min="3" max="3" width="3.28515625" style="1" customWidth="1"/>
    <col min="4" max="4" width="21.5703125" style="1" customWidth="1"/>
    <col min="5" max="5" width="15.5703125" style="1" bestFit="1" customWidth="1"/>
    <col min="6" max="6" width="19.140625" style="1" customWidth="1"/>
    <col min="7" max="7" width="28.42578125" style="1" bestFit="1" customWidth="1"/>
    <col min="8" max="8" width="29.85546875" style="1" bestFit="1" customWidth="1"/>
    <col min="9" max="9" width="23.5703125" style="1" bestFit="1" customWidth="1"/>
    <col min="10" max="10" width="26.7109375" style="1" customWidth="1"/>
    <col min="11" max="11" width="37.7109375" style="1" bestFit="1" customWidth="1"/>
    <col min="12" max="12" width="22" style="1" customWidth="1"/>
    <col min="13" max="13" width="17.42578125" style="1" bestFit="1" customWidth="1"/>
    <col min="14" max="14" width="14.140625" style="1" customWidth="1"/>
    <col min="15" max="15" width="15.7109375" style="1" customWidth="1"/>
    <col min="16" max="16" width="17.7109375" style="1" bestFit="1" customWidth="1"/>
    <col min="17" max="16384" width="9.140625" style="1"/>
  </cols>
  <sheetData>
    <row r="1" spans="4:17" x14ac:dyDescent="0.25">
      <c r="K1" s="5"/>
      <c r="L1" s="6"/>
      <c r="M1" s="6"/>
      <c r="N1" s="6"/>
      <c r="O1" s="6"/>
      <c r="P1" s="4"/>
      <c r="Q1" s="4"/>
    </row>
    <row r="2" spans="4:17" x14ac:dyDescent="0.25">
      <c r="D2" s="12" t="s">
        <v>0</v>
      </c>
      <c r="E2" s="16" t="s">
        <v>5</v>
      </c>
      <c r="H2" s="20" t="s">
        <v>10</v>
      </c>
      <c r="I2" s="20" t="s">
        <v>4</v>
      </c>
      <c r="J2" s="20" t="s">
        <v>8</v>
      </c>
      <c r="K2" s="20" t="s">
        <v>9</v>
      </c>
      <c r="L2" s="11"/>
      <c r="M2" s="6"/>
      <c r="N2" s="6"/>
      <c r="O2" s="6"/>
      <c r="P2" s="4"/>
      <c r="Q2" s="4"/>
    </row>
    <row r="3" spans="4:17" x14ac:dyDescent="0.25">
      <c r="D3" s="12" t="s">
        <v>1</v>
      </c>
      <c r="E3" s="17" t="s">
        <v>11</v>
      </c>
      <c r="H3" s="27" t="s">
        <v>21</v>
      </c>
      <c r="I3" s="23" t="s">
        <v>27</v>
      </c>
      <c r="J3" s="23"/>
      <c r="K3" s="23"/>
      <c r="L3" s="6"/>
      <c r="M3" s="6"/>
      <c r="N3" s="6"/>
      <c r="O3" s="6"/>
      <c r="P3" s="4"/>
      <c r="Q3" s="4"/>
    </row>
    <row r="4" spans="4:17" ht="15" customHeight="1" x14ac:dyDescent="0.25">
      <c r="D4" s="12" t="s">
        <v>6</v>
      </c>
      <c r="E4" s="16" t="s">
        <v>12</v>
      </c>
      <c r="H4" s="32" t="s">
        <v>16</v>
      </c>
      <c r="I4" s="31" t="s">
        <v>32</v>
      </c>
      <c r="J4" s="22"/>
      <c r="K4" s="22"/>
      <c r="L4" s="4"/>
      <c r="M4" s="4"/>
      <c r="N4" s="9"/>
      <c r="O4" s="8"/>
      <c r="P4" s="4"/>
      <c r="Q4" s="4"/>
    </row>
    <row r="5" spans="4:17" x14ac:dyDescent="0.25">
      <c r="E5" s="18"/>
      <c r="H5" s="24" t="s">
        <v>28</v>
      </c>
      <c r="I5" s="24" t="s">
        <v>17</v>
      </c>
      <c r="J5" s="24" t="s">
        <v>18</v>
      </c>
      <c r="K5" s="24" t="s">
        <v>18</v>
      </c>
      <c r="L5" s="7"/>
      <c r="M5" s="10"/>
      <c r="N5" s="10"/>
      <c r="O5" s="7"/>
      <c r="P5" s="4"/>
      <c r="Q5" s="4"/>
    </row>
    <row r="6" spans="4:17" x14ac:dyDescent="0.25">
      <c r="D6" s="12" t="s">
        <v>14</v>
      </c>
      <c r="E6" s="16" t="s">
        <v>13</v>
      </c>
      <c r="F6" s="3"/>
      <c r="G6" s="3"/>
      <c r="H6" s="25" t="s">
        <v>19</v>
      </c>
      <c r="I6" s="26">
        <v>1</v>
      </c>
      <c r="J6" s="25">
        <v>0.46300000000000002</v>
      </c>
      <c r="K6" s="25">
        <v>0.46300000000000002</v>
      </c>
      <c r="M6" s="2"/>
      <c r="N6" s="2"/>
      <c r="O6" s="2"/>
    </row>
    <row r="7" spans="4:17" x14ac:dyDescent="0.25">
      <c r="F7" s="3"/>
      <c r="G7" s="3"/>
      <c r="M7" s="2"/>
      <c r="N7" s="2"/>
      <c r="O7" s="2"/>
    </row>
    <row r="8" spans="4:17" x14ac:dyDescent="0.25">
      <c r="F8" s="3"/>
      <c r="G8" s="3"/>
      <c r="M8" s="2"/>
      <c r="N8" s="2"/>
      <c r="O8" s="2"/>
    </row>
    <row r="9" spans="4:17" x14ac:dyDescent="0.25">
      <c r="D9" s="12" t="s">
        <v>3</v>
      </c>
      <c r="E9" s="12" t="s">
        <v>2</v>
      </c>
      <c r="F9" s="20" t="s">
        <v>7</v>
      </c>
      <c r="G9" s="20" t="s">
        <v>20</v>
      </c>
      <c r="H9" s="20" t="s">
        <v>30</v>
      </c>
      <c r="I9" s="12" t="s">
        <v>23</v>
      </c>
      <c r="J9" s="12" t="s">
        <v>29</v>
      </c>
      <c r="L9" s="2"/>
      <c r="M9" s="2"/>
      <c r="N9" s="2"/>
    </row>
    <row r="10" spans="4:17" x14ac:dyDescent="0.25">
      <c r="D10" s="14" t="str">
        <f t="shared" ref="D10:D29" si="0">IF(F10&gt;0,$E$2,"")</f>
        <v>Energicia</v>
      </c>
      <c r="E10" s="14">
        <v>1</v>
      </c>
      <c r="F10" s="19">
        <v>30000</v>
      </c>
      <c r="G10" s="21">
        <v>21</v>
      </c>
      <c r="H10" s="29">
        <f>+IF(F10&gt;0,F10*G10,"")</f>
        <v>630000</v>
      </c>
      <c r="I10" s="30">
        <f>+IF(F10&gt;0,SUM($F$9:F10),"")</f>
        <v>30000</v>
      </c>
      <c r="J10" s="29">
        <f>IF(G10="","",H10)</f>
        <v>630000</v>
      </c>
      <c r="L10" s="2"/>
      <c r="M10" s="2"/>
      <c r="N10" s="2"/>
    </row>
    <row r="11" spans="4:17" x14ac:dyDescent="0.25">
      <c r="D11" s="14" t="str">
        <f t="shared" si="0"/>
        <v>Energicia</v>
      </c>
      <c r="E11" s="14">
        <v>2</v>
      </c>
      <c r="F11" s="19">
        <v>50000</v>
      </c>
      <c r="G11" s="21">
        <v>19</v>
      </c>
      <c r="H11" s="29">
        <f t="shared" ref="H11:H29" si="1">+IF(F11&gt;0,F11*G11,"")</f>
        <v>950000</v>
      </c>
      <c r="I11" s="30">
        <f>+IF(F11&gt;0,SUM($F$9:F11),"")</f>
        <v>80000</v>
      </c>
      <c r="J11" s="29">
        <f>IF(H11="","",J10+H11)</f>
        <v>1580000</v>
      </c>
      <c r="L11" s="2"/>
      <c r="M11" s="2"/>
      <c r="N11" s="2"/>
    </row>
    <row r="12" spans="4:17" x14ac:dyDescent="0.25">
      <c r="D12" s="14" t="str">
        <f t="shared" si="0"/>
        <v>Energicia</v>
      </c>
      <c r="E12" s="14">
        <v>3</v>
      </c>
      <c r="F12" s="19">
        <v>80000</v>
      </c>
      <c r="G12" s="21">
        <v>18</v>
      </c>
      <c r="H12" s="29">
        <f t="shared" si="1"/>
        <v>1440000</v>
      </c>
      <c r="I12" s="30">
        <f>+IF(F12&gt;0,SUM($F$9:F12),"")</f>
        <v>160000</v>
      </c>
      <c r="J12" s="29">
        <f>IF(H12="","",J11+H12)</f>
        <v>3020000</v>
      </c>
      <c r="L12" s="2"/>
      <c r="M12" s="2"/>
      <c r="N12" s="2"/>
    </row>
    <row r="13" spans="4:17" x14ac:dyDescent="0.25">
      <c r="D13" s="14" t="str">
        <f t="shared" si="0"/>
        <v>Energicia</v>
      </c>
      <c r="E13" s="14">
        <v>4</v>
      </c>
      <c r="F13" s="19">
        <v>140000</v>
      </c>
      <c r="G13" s="21">
        <v>10</v>
      </c>
      <c r="H13" s="29">
        <f t="shared" si="1"/>
        <v>1400000</v>
      </c>
      <c r="I13" s="30">
        <f>+IF(F13&gt;0,SUM($F$9:F13),"")</f>
        <v>300000</v>
      </c>
      <c r="J13" s="29">
        <f>IF(H13="","",J12+H13)</f>
        <v>4420000</v>
      </c>
      <c r="L13" s="2"/>
      <c r="M13" s="2"/>
      <c r="N13" s="2"/>
    </row>
    <row r="14" spans="4:17" x14ac:dyDescent="0.25">
      <c r="D14" s="14" t="str">
        <f t="shared" si="0"/>
        <v/>
      </c>
      <c r="E14" s="14">
        <v>5</v>
      </c>
      <c r="F14" s="19"/>
      <c r="G14" s="21"/>
      <c r="H14" s="29" t="str">
        <f t="shared" si="1"/>
        <v/>
      </c>
      <c r="I14" s="30" t="str">
        <f>+IF(F14&gt;0,SUM($F$9:F14),"")</f>
        <v/>
      </c>
      <c r="J14" s="29" t="str">
        <f t="shared" ref="J14:J29" si="2">IF(H14="","",J13+H14)</f>
        <v/>
      </c>
      <c r="K14" s="15"/>
      <c r="L14" s="2"/>
      <c r="M14" s="2"/>
      <c r="N14" s="2"/>
    </row>
    <row r="15" spans="4:17" x14ac:dyDescent="0.25">
      <c r="D15" s="14" t="str">
        <f t="shared" si="0"/>
        <v/>
      </c>
      <c r="E15" s="14">
        <v>6</v>
      </c>
      <c r="F15" s="19"/>
      <c r="G15" s="21"/>
      <c r="H15" s="29" t="str">
        <f t="shared" si="1"/>
        <v/>
      </c>
      <c r="I15" s="30" t="str">
        <f>+IF(F15&gt;0,SUM($F$9:F15),"")</f>
        <v/>
      </c>
      <c r="J15" s="29" t="str">
        <f t="shared" si="2"/>
        <v/>
      </c>
      <c r="K15" s="15"/>
    </row>
    <row r="16" spans="4:17" x14ac:dyDescent="0.25">
      <c r="D16" s="14" t="str">
        <f t="shared" si="0"/>
        <v/>
      </c>
      <c r="E16" s="14">
        <v>7</v>
      </c>
      <c r="F16" s="19"/>
      <c r="G16" s="21"/>
      <c r="H16" s="29" t="str">
        <f t="shared" si="1"/>
        <v/>
      </c>
      <c r="I16" s="30" t="str">
        <f>+IF(F16&gt;0,SUM($F$9:F16),"")</f>
        <v/>
      </c>
      <c r="J16" s="29" t="str">
        <f t="shared" si="2"/>
        <v/>
      </c>
      <c r="K16" s="15"/>
    </row>
    <row r="17" spans="4:11" x14ac:dyDescent="0.25">
      <c r="D17" s="14" t="str">
        <f t="shared" si="0"/>
        <v/>
      </c>
      <c r="E17" s="14">
        <v>8</v>
      </c>
      <c r="F17" s="19"/>
      <c r="G17" s="21"/>
      <c r="H17" s="29" t="str">
        <f t="shared" si="1"/>
        <v/>
      </c>
      <c r="I17" s="30" t="str">
        <f>+IF(F17&gt;0,SUM($F$9:F17),"")</f>
        <v/>
      </c>
      <c r="J17" s="29" t="str">
        <f t="shared" si="2"/>
        <v/>
      </c>
      <c r="K17" s="15"/>
    </row>
    <row r="18" spans="4:11" x14ac:dyDescent="0.25">
      <c r="D18" s="14" t="str">
        <f t="shared" si="0"/>
        <v/>
      </c>
      <c r="E18" s="14">
        <v>9</v>
      </c>
      <c r="F18" s="19"/>
      <c r="G18" s="21"/>
      <c r="H18" s="29" t="str">
        <f t="shared" si="1"/>
        <v/>
      </c>
      <c r="I18" s="30" t="str">
        <f>+IF(F18&gt;0,SUM($F$9:F18),"")</f>
        <v/>
      </c>
      <c r="J18" s="29" t="str">
        <f t="shared" si="2"/>
        <v/>
      </c>
      <c r="K18" s="15"/>
    </row>
    <row r="19" spans="4:11" x14ac:dyDescent="0.25">
      <c r="D19" s="14" t="str">
        <f t="shared" si="0"/>
        <v/>
      </c>
      <c r="E19" s="14">
        <v>10</v>
      </c>
      <c r="F19" s="19"/>
      <c r="G19" s="21"/>
      <c r="H19" s="29" t="str">
        <f t="shared" si="1"/>
        <v/>
      </c>
      <c r="I19" s="30" t="str">
        <f>+IF(F19&gt;0,SUM($F$9:F19),"")</f>
        <v/>
      </c>
      <c r="J19" s="29" t="str">
        <f t="shared" si="2"/>
        <v/>
      </c>
      <c r="K19" s="15"/>
    </row>
    <row r="20" spans="4:11" x14ac:dyDescent="0.25">
      <c r="D20" s="14" t="str">
        <f t="shared" si="0"/>
        <v/>
      </c>
      <c r="E20" s="14">
        <v>11</v>
      </c>
      <c r="F20" s="19"/>
      <c r="G20" s="21"/>
      <c r="H20" s="29" t="str">
        <f t="shared" si="1"/>
        <v/>
      </c>
      <c r="I20" s="30" t="str">
        <f>+IF(F20&gt;0,SUM($F$9:F20),"")</f>
        <v/>
      </c>
      <c r="J20" s="29" t="str">
        <f t="shared" si="2"/>
        <v/>
      </c>
      <c r="K20" s="15"/>
    </row>
    <row r="21" spans="4:11" x14ac:dyDescent="0.25">
      <c r="D21" s="14" t="str">
        <f t="shared" si="0"/>
        <v/>
      </c>
      <c r="E21" s="14">
        <v>12</v>
      </c>
      <c r="F21" s="19"/>
      <c r="G21" s="21"/>
      <c r="H21" s="29" t="str">
        <f t="shared" si="1"/>
        <v/>
      </c>
      <c r="I21" s="30" t="str">
        <f>+IF(F21&gt;0,SUM($F$9:F21),"")</f>
        <v/>
      </c>
      <c r="J21" s="29" t="str">
        <f t="shared" si="2"/>
        <v/>
      </c>
      <c r="K21" s="15"/>
    </row>
    <row r="22" spans="4:11" x14ac:dyDescent="0.25">
      <c r="D22" s="14" t="str">
        <f t="shared" si="0"/>
        <v/>
      </c>
      <c r="E22" s="14">
        <v>13</v>
      </c>
      <c r="F22" s="19"/>
      <c r="G22" s="21"/>
      <c r="H22" s="29" t="str">
        <f t="shared" si="1"/>
        <v/>
      </c>
      <c r="I22" s="30" t="str">
        <f>+IF(F22&gt;0,SUM($F$9:F22),"")</f>
        <v/>
      </c>
      <c r="J22" s="29" t="str">
        <f t="shared" si="2"/>
        <v/>
      </c>
    </row>
    <row r="23" spans="4:11" x14ac:dyDescent="0.25">
      <c r="D23" s="14" t="str">
        <f t="shared" si="0"/>
        <v/>
      </c>
      <c r="E23" s="14">
        <v>14</v>
      </c>
      <c r="F23" s="19"/>
      <c r="G23" s="21"/>
      <c r="H23" s="29" t="str">
        <f t="shared" si="1"/>
        <v/>
      </c>
      <c r="I23" s="30" t="str">
        <f>+IF(F23&gt;0,SUM($F$9:F23),"")</f>
        <v/>
      </c>
      <c r="J23" s="29" t="str">
        <f t="shared" si="2"/>
        <v/>
      </c>
    </row>
    <row r="24" spans="4:11" x14ac:dyDescent="0.25">
      <c r="D24" s="14" t="str">
        <f t="shared" si="0"/>
        <v/>
      </c>
      <c r="E24" s="14">
        <v>15</v>
      </c>
      <c r="F24" s="19"/>
      <c r="G24" s="21"/>
      <c r="H24" s="29" t="str">
        <f t="shared" si="1"/>
        <v/>
      </c>
      <c r="I24" s="30" t="str">
        <f>+IF(F24&gt;0,SUM($F$9:F24),"")</f>
        <v/>
      </c>
      <c r="J24" s="29" t="str">
        <f t="shared" si="2"/>
        <v/>
      </c>
    </row>
    <row r="25" spans="4:11" x14ac:dyDescent="0.25">
      <c r="D25" s="14" t="str">
        <f t="shared" si="0"/>
        <v/>
      </c>
      <c r="E25" s="14">
        <v>16</v>
      </c>
      <c r="F25" s="19"/>
      <c r="G25" s="21"/>
      <c r="H25" s="29" t="str">
        <f t="shared" si="1"/>
        <v/>
      </c>
      <c r="I25" s="30" t="str">
        <f>+IF(F25&gt;0,SUM($F$9:F25),"")</f>
        <v/>
      </c>
      <c r="J25" s="29" t="str">
        <f t="shared" si="2"/>
        <v/>
      </c>
    </row>
    <row r="26" spans="4:11" x14ac:dyDescent="0.25">
      <c r="D26" s="14" t="str">
        <f t="shared" si="0"/>
        <v/>
      </c>
      <c r="E26" s="14">
        <v>17</v>
      </c>
      <c r="F26" s="19"/>
      <c r="G26" s="21"/>
      <c r="H26" s="29" t="str">
        <f t="shared" si="1"/>
        <v/>
      </c>
      <c r="I26" s="30" t="str">
        <f>+IF(F26&gt;0,SUM($F$9:F26),"")</f>
        <v/>
      </c>
      <c r="J26" s="29" t="str">
        <f t="shared" si="2"/>
        <v/>
      </c>
    </row>
    <row r="27" spans="4:11" x14ac:dyDescent="0.25">
      <c r="D27" s="14" t="str">
        <f t="shared" si="0"/>
        <v/>
      </c>
      <c r="E27" s="14">
        <v>18</v>
      </c>
      <c r="F27" s="19"/>
      <c r="G27" s="21"/>
      <c r="H27" s="29" t="str">
        <f t="shared" si="1"/>
        <v/>
      </c>
      <c r="I27" s="30" t="str">
        <f>+IF(F27&gt;0,SUM($F$9:F27),"")</f>
        <v/>
      </c>
      <c r="J27" s="29" t="str">
        <f t="shared" si="2"/>
        <v/>
      </c>
    </row>
    <row r="28" spans="4:11" x14ac:dyDescent="0.25">
      <c r="D28" s="14" t="str">
        <f t="shared" si="0"/>
        <v/>
      </c>
      <c r="E28" s="14">
        <v>19</v>
      </c>
      <c r="F28" s="19"/>
      <c r="G28" s="21"/>
      <c r="H28" s="29" t="str">
        <f t="shared" si="1"/>
        <v/>
      </c>
      <c r="I28" s="30" t="str">
        <f>+IF(F28&gt;0,SUM($F$9:F28),"")</f>
        <v/>
      </c>
      <c r="J28" s="29" t="str">
        <f t="shared" si="2"/>
        <v/>
      </c>
    </row>
    <row r="29" spans="4:11" x14ac:dyDescent="0.25">
      <c r="D29" s="14" t="str">
        <f t="shared" si="0"/>
        <v/>
      </c>
      <c r="E29" s="14">
        <v>20</v>
      </c>
      <c r="F29" s="19"/>
      <c r="G29" s="21"/>
      <c r="H29" s="29" t="str">
        <f t="shared" si="1"/>
        <v/>
      </c>
      <c r="I29" s="30" t="str">
        <f>+IF(F29&gt;0,SUM($F$9:F29),"")</f>
        <v/>
      </c>
      <c r="J29" s="29" t="str">
        <f t="shared" si="2"/>
        <v/>
      </c>
    </row>
    <row r="30" spans="4:11" x14ac:dyDescent="0.25">
      <c r="F30" s="15"/>
      <c r="G30" s="15"/>
    </row>
    <row r="31" spans="4:11" x14ac:dyDescent="0.25">
      <c r="D31" s="12" t="s">
        <v>24</v>
      </c>
      <c r="E31" s="12"/>
      <c r="F31" s="12"/>
      <c r="G31" s="12"/>
      <c r="H31" s="12"/>
      <c r="I31" s="12" t="s">
        <v>22</v>
      </c>
      <c r="J31" s="12" t="s">
        <v>15</v>
      </c>
      <c r="K31" s="12" t="s">
        <v>31</v>
      </c>
    </row>
    <row r="32" spans="4:11" x14ac:dyDescent="0.25">
      <c r="D32" s="33" t="s">
        <v>33</v>
      </c>
      <c r="E32" s="33"/>
      <c r="F32" s="33"/>
      <c r="G32" s="33"/>
      <c r="H32" s="33"/>
      <c r="I32" s="34">
        <v>45</v>
      </c>
      <c r="J32" s="35">
        <f>SUM(F10:F29)</f>
        <v>300000</v>
      </c>
      <c r="K32" s="36">
        <f>I32*J32</f>
        <v>13500000</v>
      </c>
    </row>
    <row r="33" spans="4:11" x14ac:dyDescent="0.25">
      <c r="D33" s="33"/>
      <c r="E33" s="33"/>
      <c r="F33" s="33"/>
      <c r="G33" s="33"/>
      <c r="H33" s="33"/>
      <c r="I33" s="34"/>
      <c r="J33" s="35"/>
      <c r="K33" s="36"/>
    </row>
    <row r="34" spans="4:11" x14ac:dyDescent="0.25">
      <c r="D34" s="33"/>
      <c r="E34" s="33"/>
      <c r="F34" s="33"/>
      <c r="G34" s="33"/>
      <c r="H34" s="33"/>
      <c r="I34" s="34"/>
      <c r="J34" s="35"/>
      <c r="K34" s="36"/>
    </row>
    <row r="35" spans="4:11" x14ac:dyDescent="0.25">
      <c r="D35" s="33"/>
      <c r="E35" s="33"/>
      <c r="F35" s="33"/>
      <c r="G35" s="33"/>
      <c r="H35" s="33"/>
      <c r="I35" s="34"/>
      <c r="J35" s="35"/>
      <c r="K35" s="36"/>
    </row>
    <row r="36" spans="4:11" x14ac:dyDescent="0.25">
      <c r="D36" s="33"/>
      <c r="E36" s="33"/>
      <c r="F36" s="33"/>
      <c r="G36" s="33"/>
      <c r="H36" s="33"/>
      <c r="I36" s="34"/>
      <c r="J36" s="35"/>
      <c r="K36" s="36"/>
    </row>
    <row r="37" spans="4:11" x14ac:dyDescent="0.25">
      <c r="D37" s="33"/>
      <c r="E37" s="33"/>
      <c r="F37" s="33"/>
      <c r="G37" s="33"/>
      <c r="H37" s="33"/>
      <c r="I37" s="34"/>
      <c r="J37" s="35"/>
      <c r="K37" s="36"/>
    </row>
    <row r="38" spans="4:11" x14ac:dyDescent="0.25">
      <c r="D38" s="33"/>
      <c r="E38" s="33"/>
      <c r="F38" s="33"/>
      <c r="G38" s="33"/>
      <c r="H38" s="33"/>
      <c r="I38" s="34"/>
      <c r="J38" s="35"/>
      <c r="K38" s="36"/>
    </row>
  </sheetData>
  <sheetProtection algorithmName="SHA-512" hashValue="o0vaVvjyhbekaldf2/jpdkzDE1fjMr4Ei9OrNSpx0B5OuqvoSoZzJ21qm6yxS11BO75XONC1Smxeo1XV0sGfWQ==" saltValue="ZntuzEjYL7ufC/AAiSvgmg==" spinCount="100000" sheet="1" selectLockedCells="1" selectUnlockedCells="1"/>
  <mergeCells count="4">
    <mergeCell ref="D32:H38"/>
    <mergeCell ref="I32:I38"/>
    <mergeCell ref="J32:J38"/>
    <mergeCell ref="K32:K38"/>
  </mergeCells>
  <conditionalFormatting sqref="F36:G36">
    <cfRule type="cellIs" dxfId="0" priority="1" operator="greaterThan">
      <formula>1000000</formula>
    </cfRule>
  </conditionalFormatting>
  <dataValidations count="7">
    <dataValidation type="whole" operator="lessThan" allowBlank="1" showInputMessage="1" showErrorMessage="1" sqref="L30:L33 K14:K29" xr:uid="{BA2F6133-902E-4DB7-B06C-5382F7A4CCBE}">
      <formula1>1000001</formula1>
    </dataValidation>
    <dataValidation type="whole" operator="lessThanOrEqual" allowBlank="1" showInputMessage="1" showErrorMessage="1" errorTitle="Total volume bid" error="Sum of volume must not exceeding 1,000,000_x000a_" sqref="J32" xr:uid="{0C25B366-59FA-4341-9F77-29016BCBAB21}">
      <formula1>1000000</formula1>
    </dataValidation>
    <dataValidation type="whole" allowBlank="1" showErrorMessage="1" errorTitle="Only Integer value" error="Value must be integer between 0 and 1,000,000" promptTitle="Volume" prompt="Total volume must not exceed 1,000,000 MWh" sqref="F10:F13" xr:uid="{1989CB34-5A7D-41C2-8F3C-B0D53607B9F0}">
      <formula1>1</formula1>
      <formula2>1000000</formula2>
    </dataValidation>
    <dataValidation type="decimal" operator="greaterThanOrEqual" allowBlank="1" showErrorMessage="1" errorTitle="Price" error="Below reservation price" promptTitle="Price" prompt="Reservation price is 2.6 €/MWh" sqref="G14:G29" xr:uid="{8FF5BD41-447D-4A55-A09F-4D9A516ABC95}">
      <formula1>2.6</formula1>
    </dataValidation>
    <dataValidation type="whole" operator="lessThan" allowBlank="1" showErrorMessage="1" errorTitle="To high volume" error="To high_x000a_" sqref="F30:G30" xr:uid="{5D578F99-92EA-4DAF-A486-6213C494ADE3}">
      <formula1>1200000</formula1>
    </dataValidation>
    <dataValidation type="whole" operator="lessThanOrEqual" allowBlank="1" showInputMessage="1" showErrorMessage="1" errorTitle="Total volume bid" error="Sum of volume must not exceeding 1,200,000_x000a_" sqref="I10:I29" xr:uid="{645AF122-A776-44C8-9F5E-A5961B88021C}">
      <formula1>1200000</formula1>
    </dataValidation>
    <dataValidation type="whole" allowBlank="1" showErrorMessage="1" errorTitle="Only Integer value" error="Value must be integer between 0 and 1,500,000" promptTitle="Volume" prompt="Total volume must not exceed 1,200,000 MWh" sqref="F14:F29" xr:uid="{B8E0021B-5B5B-4B5B-82CF-5EF568C30191}">
      <formula1>1</formula1>
      <formula2>1500000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sheet</vt:lpstr>
      <vt:lpstr>Example</vt:lpstr>
    </vt:vector>
  </TitlesOfParts>
  <Company>Energinet.dk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Hans-Åge Nielsen</dc:creator>
  <cp:lastModifiedBy>Iliana Nygaard</cp:lastModifiedBy>
  <dcterms:created xsi:type="dcterms:W3CDTF">2013-03-14T08:10:17Z</dcterms:created>
  <dcterms:modified xsi:type="dcterms:W3CDTF">2022-01-04T14:48:28Z</dcterms:modified>
</cp:coreProperties>
</file>